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drawings/charts/chart4.xml" ContentType="application/vnd.openxmlformats-officedocument.drawingml.char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2c7e222e7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a71ac8e65dbf40ca"/>
    <x:sheet xmlns:r="http://schemas.openxmlformats.org/officeDocument/2006/relationships" name="Dépenses" sheetId="2" r:id="Reb4e4236c3ac47f9"/>
    <x:sheet xmlns:r="http://schemas.openxmlformats.org/officeDocument/2006/relationships" name="Budget Mensuel" sheetId="3" r:id="R0c4b7441e24944c2"/>
    <x:sheet xmlns:r="http://schemas.openxmlformats.org/officeDocument/2006/relationships" name="Statistiques" sheetId="4" r:id="Raeafa51f8e0a41eb"/>
    <x:sheet xmlns:r="http://schemas.openxmlformats.org/officeDocument/2006/relationships" name="Paramètres" sheetId="5" r:id="R1c4a18db59284f2b"/>
    <x:sheet xmlns:r="http://schemas.openxmlformats.org/officeDocument/2006/relationships" name="Guide" sheetId="6" r:id="R0d4bd006eb994f7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dd/mm/yyyy"/>
    <x:numFmt numFmtId="201" formatCode="#,##0.00 €"/>
    <x:numFmt numFmtId="202" formatCode="0.0"/>
    <x:numFmt numFmtId="203" formatCode="0%"/>
    <x:numFmt numFmtId="204" formatCode="mmm yyyy"/>
    <x:numFmt numFmtId="205" formatCode="0"/>
  </x:numFmts>
  <x:fonts count="5">
    <x:font>
      <x:sz val="11"/>
      <x:name val="Carlito"/>
    </x:font>
    <x:font>
      <x:b/>
      <x:sz val="11"/>
      <x:color rgb="FFFFFFFF"/>
      <x:name val="Carlito"/>
    </x:font>
    <x:font>
      <x:b/>
      <x:sz val="18"/>
      <x:color rgb="FFFFFFFF"/>
      <x:name val="Carlito"/>
    </x:font>
    <x:font>
      <x:b/>
      <x:sz val="10"/>
      <x:color rgb="FFFFFFFF"/>
      <x:name val="Carlito"/>
    </x:font>
    <x:font>
      <x:b/>
      <x:sz val="14"/>
      <x:color rgb="FF0F172A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4C5C"/>
      </x:patternFill>
    </x:fill>
    <x:fill>
      <x:patternFill patternType="solid">
        <x:fgColor rgb="FFEAF4F4"/>
      </x:patternFill>
    </x:fill>
    <x:fill>
      <x:patternFill patternType="solid">
        <x:fgColor rgb="FF2E8B57"/>
      </x:patternFill>
    </x:fill>
  </x:fills>
  <x:borders count="2">
    <x:border/>
    <x:border/>
  </x:borders>
  <x:cellStyleXfs count="1">
    <x:xf numFmtId="0" fontId="0" fillId="0" borderId="0"/>
  </x:cellStyleXfs>
  <x:cellXfs count="5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1" fillId="2" borderId="0" xfId="0" applyNumberFormat="1" applyFont="1" applyFill="1" applyBorder="1" applyAlignment="1">
      <x:alignment horizontal="center" vertical="center"/>
    </x:xf>
    <x:xf numFmtId="200" fontId="1" fillId="2" borderId="1" xfId="0" applyNumberFormat="1" applyFont="1" applyFill="1" applyBorder="1" applyAlignment="1">
      <x:alignment horizontal="center" vertical="center"/>
    </x:xf>
    <x:xf numFmtId="201" fontId="1" fillId="2" borderId="0" xfId="0" applyNumberFormat="1" applyFont="1" applyFill="1" applyBorder="1" applyAlignment="1">
      <x:alignment horizontal="center" vertical="center"/>
    </x:xf>
    <x:xf numFmtId="201" fontId="1" fillId="2" borderId="1" xfId="0" applyNumberFormat="1" applyFont="1" applyFill="1" applyBorder="1" applyAlignment="1">
      <x:alignment horizontal="center" vertical="center"/>
    </x:xf>
    <x:xf numFmtId="202" fontId="1" fillId="2" borderId="0" xfId="0" applyNumberFormat="1" applyFont="1" applyFill="1" applyBorder="1" applyAlignment="1">
      <x:alignment horizontal="center" vertical="center"/>
    </x:xf>
    <x:xf numFmtId="202" fontId="1" fillId="2" borderId="1" xfId="0" applyNumberFormat="1" applyFont="1" applyFill="1" applyBorder="1" applyAlignment="1">
      <x:alignment horizontal="center" vertical="center"/>
    </x:xf>
    <x:xf numFmtId="203" fontId="1" fillId="2" borderId="0" xfId="0" applyNumberFormat="1" applyFont="1" applyFill="1" applyBorder="1" applyAlignment="1">
      <x:alignment horizontal="center" vertical="center"/>
    </x:xf>
    <x:xf numFmtId="203" fontId="1" fillId="2" borderId="1" xfId="0" applyNumberFormat="1" applyFont="1" applyFill="1" applyBorder="1" applyAlignment="1">
      <x:alignment horizontal="center" vertical="center"/>
    </x:xf>
    <x:xf numFmtId="204" fontId="1" fillId="2" borderId="0" xfId="0" applyNumberFormat="1" applyFont="1" applyFill="1" applyBorder="1" applyAlignment="1">
      <x:alignment horizontal="center" vertical="center"/>
    </x:xf>
    <x:xf numFmtId="204" fontId="1" fillId="2" borderId="1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horizontal="center"/>
    </x:xf>
    <x:xf numFmtId="0" fontId="3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horizont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4" fillId="3" borderId="1" xfId="0" applyNumberFormat="1" applyFont="1" applyFill="1" applyBorder="1"/>
    <x:xf numFmtId="0" fontId="4" fillId="3" borderId="1" xfId="0" applyNumberFormat="1" applyFont="1" applyFill="1" applyBorder="1" applyAlignment="1">
      <x:alignment horizontal="center"/>
    </x:xf>
    <x:xf numFmtId="0" fontId="4" fillId="3" borderId="1" xfId="0" applyNumberFormat="1" applyFont="1" applyFill="1" applyBorder="1" applyAlignment="1">
      <x:alignment horizontal="center" vertical="center"/>
    </x:xf>
    <x:xf numFmtId="201" fontId="4" fillId="3" borderId="0" xfId="0" applyNumberFormat="1" applyFont="1" applyFill="1" applyBorder="1" applyAlignment="1">
      <x:alignment horizontal="center" vertical="center"/>
    </x:xf>
    <x:xf numFmtId="201" fontId="4" fillId="3" borderId="1" xfId="0" applyNumberFormat="1" applyFont="1" applyFill="1" applyBorder="1" applyAlignment="1">
      <x:alignment horizontal="center" vertical="center"/>
    </x:xf>
    <x:xf numFmtId="205" fontId="4" fillId="3" borderId="0" xfId="0" applyNumberFormat="1" applyFont="1" applyFill="1" applyBorder="1" applyAlignment="1">
      <x:alignment horizontal="center" vertical="center"/>
    </x:xf>
    <x:xf numFmtId="205" fontId="4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horizontal="center"/>
    </x:xf>
    <x:xf numFmtId="0" fontId="1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1" fillId="4" borderId="1" xfId="0" applyNumberFormat="1" applyFont="1" applyFill="1" applyBorder="1"/>
    <x:xf numFmtId="0" fontId="1" fillId="4" borderId="1" xfId="0" applyNumberFormat="1" applyFont="1" applyFill="1" applyBorder="1" applyAlignment="1">
      <x:alignment horizontal="center"/>
    </x:xf>
    <x:xf numFmtId="0" fontId="1" fillId="4" borderId="1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6">
    <x:dxf>
      <x:fill>
        <x:patternFill patternType="solid">
          <x:bgColor rgb="FFFEF3C7"/>
        </x:patternFill>
      </x:fill>
    </x:dxf>
    <x:dxf>
      <x:font>
        <x:b/>
        <x:color rgb="FFDC2626"/>
      </x:font>
      <x:fill>
        <x:patternFill patternType="solid">
          <x:bgColor rgb="FFFEE2E2"/>
        </x:patternFill>
      </x:fill>
    </x:dxf>
    <x:dxf>
      <x:fill>
        <x:patternFill patternType="solid">
          <x:bgColor rgb="FFE5E7EB"/>
        </x:patternFill>
      </x:fill>
    </x:dxf>
    <x:dxf>
      <x:font>
        <x:b/>
        <x:color rgb="FFDC2626"/>
      </x:font>
      <x:fill>
        <x:patternFill patternType="solid">
          <x:bgColor rgb="FFFEE2E2"/>
        </x:patternFill>
      </x:fill>
    </x:dxf>
    <x:dxf>
      <x:font>
        <x:b/>
        <x:color rgb="FFF59E0B"/>
      </x:font>
      <x:fill>
        <x:patternFill patternType="solid">
          <x:bgColor rgb="FFFEF3C7"/>
        </x:patternFill>
      </x:fill>
    </x:dxf>
    <x:dxf>
      <x:font>
        <x:b/>
        <x:color rgb="FF2E8B57"/>
      </x:font>
      <x:fill>
        <x:patternFill patternType="solid">
          <x:bgColor rgb="FFDCFC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7bed5e8c54bd1" /><Relationship Type="http://schemas.openxmlformats.org/officeDocument/2006/relationships/theme" Target="/xl/theme/theme1.xml" Id="Rfd5a3a3901fd4d02" /><Relationship Type="http://schemas.openxmlformats.org/officeDocument/2006/relationships/sharedStrings" Target="/xl/sharedStrings.xml" Id="Rea0d061980e641d1" /><Relationship Type="http://schemas.openxmlformats.org/officeDocument/2006/relationships/worksheet" Target="/xl/worksheets/sheet1.xml" Id="Ra71ac8e65dbf40ca" /><Relationship Type="http://schemas.openxmlformats.org/officeDocument/2006/relationships/worksheet" Target="/xl/worksheets/sheet2.xml" Id="Reb4e4236c3ac47f9" /><Relationship Type="http://schemas.openxmlformats.org/officeDocument/2006/relationships/worksheet" Target="/xl/worksheets/sheet3.xml" Id="R0c4b7441e24944c2" /><Relationship Type="http://schemas.openxmlformats.org/officeDocument/2006/relationships/worksheet" Target="/xl/worksheets/sheet4.xml" Id="Raeafa51f8e0a41eb" /><Relationship Type="http://schemas.openxmlformats.org/officeDocument/2006/relationships/worksheet" Target="/xl/worksheets/sheet5.xml" Id="R1c4a18db59284f2b" /><Relationship Type="http://schemas.openxmlformats.org/officeDocument/2006/relationships/worksheet" Target="/xl/worksheets/sheet6.xml" Id="R0d4bd006eb994f70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e829caf6cc0f4a6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4f116d21deb84404" /><Relationship Type="http://schemas.openxmlformats.org/officeDocument/2006/relationships/chart" Target="/xl/drawings/charts/chart3.xml" Id="R74c40181062e45a5" /><Relationship Type="http://schemas.openxmlformats.org/officeDocument/2006/relationships/chart" Target="/xl/drawings/charts/chart4.xml" Id="Rc0faeda8b7a84f25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Budget vs dépenses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Budget</c:v>
          </c:tx>
          <c:cat>
            <c:strRef>
              <c:f>'Tableau de Bord'!$A$14:$A$26</c:f>
              <c:strCache>
                <c:ptCount val="0"/>
              </c:strCache>
            </c:strRef>
          </c:cat>
          <c:val>
            <c:numRef>
              <c:f>'Tableau de Bord'!$B$14:$B$26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Dépenses</c:v>
          </c:tx>
          <c:cat>
            <c:strRef>
              <c:f>'Tableau de Bord'!$A$14:$A$26</c:f>
              <c:strCache>
                <c:ptCount val="0"/>
              </c:strCache>
            </c:strRef>
          </c:cat>
          <c:val>
            <c:numRef>
              <c:f>'Tableau de Bord'!$C$14:$C$26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Évolution mensuelle des dépenses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Dépenses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'Statistiques'!$B$2:$B$13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Budget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'Statistiques'!$C$2:$C$13</c:f>
              <c:numCache>
                <c:formatCode>General</c:formatCode>
                <c:ptCount val="0"/>
              </c:numCache>
            </c:numRef>
          </c:val>
        </c:ser>
        <c:ser>
          <c:idx val="2"/>
          <c:order val="2"/>
          <c:tx>
            <c:v>Écart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'Statistiques'!$D$2:$D$13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Budget vs dépenses par catégorie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Budget</c:v>
          </c:tx>
          <c:cat>
            <c:strRef>
              <c:f>'Statistiques'!$F$2:$F$14</c:f>
              <c:strCache>
                <c:ptCount val="0"/>
              </c:strCache>
            </c:strRef>
          </c:cat>
          <c:val>
            <c:numRef>
              <c:f>'Statistiques'!$G$2:$G$14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Dépenses</c:v>
          </c:tx>
          <c:cat>
            <c:strRef>
              <c:f>'Statistiques'!$F$2:$F$14</c:f>
              <c:strCache>
                <c:ptCount val="0"/>
              </c:strCache>
            </c:strRef>
          </c:cat>
          <c:val>
            <c:numRef>
              <c:f>'Statistiques'!$H$2:$H$14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Dépenses par moyen de paiement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Montant</c:v>
          </c:tx>
          <c:cat>
            <c:strRef>
              <c:f>'Statistiques'!$K$2:$K$7</c:f>
              <c:strCache>
                <c:ptCount val="0"/>
              </c:strCache>
            </c:strRef>
          </c:cat>
          <c:val>
            <c:numRef>
              <c:f>'Statistiques'!$L$2:$L$7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Nombre</c:v>
          </c:tx>
          <c:cat>
            <c:strRef>
              <c:f>'Statistiques'!$K$2:$K$7</c:f>
              <c:strCache>
                <c:ptCount val="0"/>
              </c:strCache>
            </c:strRef>
          </c:cat>
          <c:val>
            <c:numRef>
              <c:f>'Statistiques'!$M$2:$M$7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4</xdr:col>
      <xdr:colOff>0</xdr:colOff>
      <xdr:row>12</xdr:row>
      <xdr:rowOff>0</xdr:rowOff>
    </xdr:from>
    <xdr:to>
      <xdr:col>12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829caf6cc0f4a6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14</xdr:col>
      <xdr:colOff>0</xdr:colOff>
      <xdr:row>1</xdr:row>
      <xdr:rowOff>0</xdr:rowOff>
    </xdr:from>
    <xdr:to>
      <xdr:col>22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f116d21deb84404"/>
        </a:graphicData>
      </a:graphic>
    </xdr:graphicFrame>
    <xdr:clientData/>
  </xdr:twoCellAnchor>
  <xdr:twoCellAnchor>
    <xdr:from>
      <xdr:col>14</xdr:col>
      <xdr:colOff>0</xdr:colOff>
      <xdr:row>19</xdr:row>
      <xdr:rowOff>0</xdr:rowOff>
    </xdr:from>
    <xdr:to>
      <xdr:col>22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4c40181062e45a5"/>
        </a:graphicData>
      </a:graphic>
    </xdr:graphicFrame>
    <xdr:clientData/>
  </xdr:twoCellAnchor>
  <xdr:twoCellAnchor>
    <xdr:from>
      <xdr:col>14</xdr:col>
      <xdr:colOff>0</xdr:colOff>
      <xdr:row>37</xdr:row>
      <xdr:rowOff>0</xdr:rowOff>
    </xdr:from>
    <xdr:to>
      <xdr:col>22</xdr:col>
      <xdr:colOff>0</xdr:colOff>
      <xdr:row>54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0faeda8b7a84f25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able_Depenses" displayName="Table_Depenses" ref="A1:N301" headerRowCount="1">
  <x:tableColumns count="14">
    <x:tableColumn id="1" name="Date"/>
    <x:tableColumn id="2" name="N° Opération"/>
    <x:tableColumn id="3" name="Catégorie"/>
    <x:tableColumn id="4" name="Sous-catégorie"/>
    <x:tableColumn id="5" name="Type"/>
    <x:tableColumn id="6" name="Description"/>
    <x:tableColumn id="7" name="Fournisseur"/>
    <x:tableColumn id="8" name="Moyen de paiement"/>
    <x:tableColumn id="9" name="Montant HT"/>
    <x:tableColumn id="10" name="TVA %"/>
    <x:tableColumn id="11" name="Montant TTC"/>
    <x:tableColumn id="12" name="Budget concerné"/>
    <x:tableColumn id="13" name="Statut"/>
    <x:tableColumn id="14" name="Commentaires"/>
  </x:tableColumns>
  <x:tableStyleInfo name="TableStyleMedium2" showRowStripes="1"/>
</x:table>
</file>

<file path=xl/tables/table2.xml><?xml version="1.0" encoding="utf-8"?>
<x:table xmlns:x="http://schemas.openxmlformats.org/spreadsheetml/2006/main" id="2" name="Table_Budget" displayName="Table_Budget" ref="A1:G14" headerRowCount="1">
  <x:tableColumns count="7">
    <x:tableColumn id="1" name="Catégorie"/>
    <x:tableColumn id="2" name="Budget mensuel"/>
    <x:tableColumn id="3" name="Dépenses réelles"/>
    <x:tableColumn id="4" name="Budget restant"/>
    <x:tableColumn id="5" name="Écart"/>
    <x:tableColumn id="6" name="% utilisé"/>
    <x:tableColumn id="7" name="Statut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ccb6c8a2db19416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6b424342fabd46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94c3063d75a64fcf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2.xml" Id="R4fef11aec1704c78" /></Relationships>
</file>

<file path=xl/worksheets/sheet1.xml><?xml version="1.0" encoding="utf-8"?>
<x:worksheet xmlns:x="http://schemas.openxmlformats.org/spreadsheetml/2006/main">
  <x:sheetFormatPr defaultRowHeight="15"/>
  <x:cols>
    <x:col min="1" max="1" width="73" hidden="0" customWidth="1"/>
    <x:col min="2" max="2" width="6" hidden="0" customWidth="1"/>
    <x:col min="3" max="3" width="7.880000114440918" hidden="0" customWidth="1"/>
  </x:cols>
  <x:sheetData>
    <x:row r="1" ht="28" customHeight="1">
      <x:c r="A1" s="22" t="str">
        <x:v>Excel-Facile Premium • Contrôle des Dépenses Mensuelles</x:v>
      </x:c>
      <x:c r="B1" s="52"/>
      <x:c r="C1" s="52"/>
    </x:row>
    <x:row r="3">
      <x:c r="A3" s="28" t="str">
        <x:v>Dépenses annuelles</x:v>
      </x:c>
      <x:c r="D3" s="28" t="str">
        <x:v>Budget annuel</x:v>
      </x:c>
      <x:c r="G3" s="28" t="str">
        <x:v>Budget restant</x:v>
      </x:c>
    </x:row>
    <x:row r="4">
      <x:c r="A4" s="40" t="n">
        <x:f>SUMIFS('Dépenses'!K:K,'Dépenses'!M:M,"&lt;&gt;Annulée")</x:f>
        <x:v>109328.4364000001</x:v>
      </x:c>
      <x:c r="D4" s="40" t="n">
        <x:f>SUM('Budget Mensuel'!B2:B14)*12</x:f>
        <x:v>40380</x:v>
      </x:c>
      <x:c r="G4" s="40" t="n">
        <x:f>D4-A4</x:f>
        <x:v>-68948.4364000001</x:v>
      </x:c>
    </x:row>
    <x:row r="7">
      <x:c r="A7" s="28" t="str">
        <x:v>Transactions</x:v>
      </x:c>
      <x:c r="D7" s="28" t="str">
        <x:v>Dépense moyenne</x:v>
      </x:c>
      <x:c r="G7" s="28" t="str">
        <x:v>Catégories</x:v>
      </x:c>
    </x:row>
    <x:row r="8">
      <x:c r="A8" s="42" t="n">
        <x:f>COUNTIFS('Dépenses'!M:M,"&lt;&gt;Annulée",'Dépenses'!A:A,"&lt;&gt;")</x:f>
        <x:v>301</x:v>
      </x:c>
      <x:c r="D8" s="40" t="n">
        <x:f>IF(A8=0,0,A4/A8)</x:f>
        <x:v>363.2173966777412</x:v>
      </x:c>
      <x:c r="G8" s="42" t="n">
        <x:f>COUNTA('Paramètres'!A2:A14)</x:f>
        <x:v>13</x:v>
      </x:c>
    </x:row>
    <x:row r="11">
      <x:c r="A11" s="47" t="str">
        <x:v>Analyse rapide du budget</x:v>
      </x:c>
    </x:row>
    <x:row r="13">
      <x:c r="A13" s="5" t="str">
        <x:v>Catégorie</x:v>
      </x:c>
      <x:c r="B13" s="5" t="str">
        <x:v>Budget</x:v>
      </x:c>
      <x:c r="C13" s="5" t="str">
        <x:v>Dépenses</x:v>
      </x:c>
    </x:row>
    <x:row r="14">
      <x:c r="A14" t="str">
        <x:f>'Budget Mensuel'!A2</x:f>
        <x:v>Logement</x:v>
      </x:c>
      <x:c r="B14" t="n">
        <x:f>'Budget Mensuel'!B2</x:f>
        <x:v>950</x:v>
      </x:c>
      <x:c r="C14" t="n">
        <x:f>'Budget Mensuel'!C2</x:f>
        <x:v>10302.4627</x:v>
      </x:c>
    </x:row>
    <x:row r="15">
      <x:c r="A15" t="str">
        <x:f>'Budget Mensuel'!A3</x:f>
        <x:v>Alimentation</x:v>
      </x:c>
      <x:c r="B15" t="n">
        <x:f>'Budget Mensuel'!B3</x:f>
        <x:v>520</x:v>
      </x:c>
      <x:c r="C15" t="n">
        <x:f>'Budget Mensuel'!C3</x:f>
        <x:v>6344.1390999999985</x:v>
      </x:c>
    </x:row>
    <x:row r="16">
      <x:c r="A16" t="str">
        <x:f>'Budget Mensuel'!A4</x:f>
        <x:v>Transport</x:v>
      </x:c>
      <x:c r="B16" t="n">
        <x:f>'Budget Mensuel'!B4</x:f>
        <x:v>260</x:v>
      </x:c>
      <x:c r="C16" t="n">
        <x:f>'Budget Mensuel'!C4</x:f>
        <x:v>10536.966400000001</x:v>
      </x:c>
    </x:row>
    <x:row r="17">
      <x:c r="A17" t="str">
        <x:f>'Budget Mensuel'!A5</x:f>
        <x:v>Énergie</x:v>
      </x:c>
      <x:c r="B17" t="n">
        <x:f>'Budget Mensuel'!B5</x:f>
        <x:v>180</x:v>
      </x:c>
      <x:c r="C17" t="n">
        <x:f>'Budget Mensuel'!C5</x:f>
        <x:v>10354.643250000001</x:v>
      </x:c>
    </x:row>
    <x:row r="18">
      <x:c r="A18" t="str">
        <x:f>'Budget Mensuel'!A6</x:f>
        <x:v>Téléphone</x:v>
      </x:c>
      <x:c r="B18" t="n">
        <x:f>'Budget Mensuel'!B6</x:f>
        <x:v>45</x:v>
      </x:c>
      <x:c r="C18" t="n">
        <x:f>'Budget Mensuel'!C6</x:f>
        <x:v>7255.068299999999</x:v>
      </x:c>
    </x:row>
    <x:row r="19">
      <x:c r="A19" t="str">
        <x:f>'Budget Mensuel'!A7</x:f>
        <x:v>Internet</x:v>
      </x:c>
      <x:c r="B19" t="n">
        <x:f>'Budget Mensuel'!B7</x:f>
        <x:v>40</x:v>
      </x:c>
      <x:c r="C19" t="n">
        <x:f>'Budget Mensuel'!C7</x:f>
        <x:v>8732.79175</x:v>
      </x:c>
    </x:row>
    <x:row r="20">
      <x:c r="A20" t="str">
        <x:f>'Budget Mensuel'!A8</x:f>
        <x:v>Assurances</x:v>
      </x:c>
      <x:c r="B20" t="n">
        <x:f>'Budget Mensuel'!B8</x:f>
        <x:v>160</x:v>
      </x:c>
      <x:c r="C20" t="n">
        <x:f>'Budget Mensuel'!C8</x:f>
        <x:v>9274.5718</x:v>
      </x:c>
    </x:row>
    <x:row r="21">
      <x:c r="A21" t="str">
        <x:f>'Budget Mensuel'!A9</x:f>
        <x:v>Santé</x:v>
      </x:c>
      <x:c r="B21" t="n">
        <x:f>'Budget Mensuel'!B9</x:f>
        <x:v>120</x:v>
      </x:c>
      <x:c r="C21" t="n">
        <x:f>'Budget Mensuel'!C9</x:f>
        <x:v>11643.817450000002</x:v>
      </x:c>
    </x:row>
    <x:row r="22">
      <x:c r="A22" t="str">
        <x:f>'Budget Mensuel'!A10</x:f>
        <x:v>Loisirs</x:v>
      </x:c>
      <x:c r="B22" t="n">
        <x:f>'Budget Mensuel'!B10</x:f>
        <x:v>220</x:v>
      </x:c>
      <x:c r="C22" t="n">
        <x:f>'Budget Mensuel'!C10</x:f>
        <x:v>8637.60195</x:v>
      </x:c>
    </x:row>
    <x:row r="23">
      <x:c r="A23" t="str">
        <x:f>'Budget Mensuel'!A11</x:f>
        <x:v>Éducation</x:v>
      </x:c>
      <x:c r="B23" t="n">
        <x:f>'Budget Mensuel'!B11</x:f>
        <x:v>150</x:v>
      </x:c>
      <x:c r="C23" t="n">
        <x:f>'Budget Mensuel'!C11</x:f>
        <x:v>5628.19895</x:v>
      </x:c>
    </x:row>
    <x:row r="24">
      <x:c r="A24" t="str">
        <x:f>'Budget Mensuel'!A12</x:f>
        <x:v>Impôts</x:v>
      </x:c>
      <x:c r="B24" t="n">
        <x:f>'Budget Mensuel'!B12</x:f>
        <x:v>300</x:v>
      </x:c>
      <x:c r="C24" t="n">
        <x:f>'Budget Mensuel'!C12</x:f>
        <x:v>7423.840150000001</x:v>
      </x:c>
    </x:row>
    <x:row r="25">
      <x:c r="A25" t="str">
        <x:f>'Budget Mensuel'!A13</x:f>
        <x:v>Shopping</x:v>
      </x:c>
      <x:c r="B25" t="n">
        <x:f>'Budget Mensuel'!B13</x:f>
        <x:v>240</x:v>
      </x:c>
      <x:c r="C25" t="n">
        <x:f>'Budget Mensuel'!C13</x:f>
        <x:v>7075.958</x:v>
      </x:c>
    </x:row>
    <x:row r="26">
      <x:c r="A26" t="str">
        <x:f>'Budget Mensuel'!A14</x:f>
        <x:v>Divers</x:v>
      </x:c>
      <x:c r="B26" t="n">
        <x:f>'Budget Mensuel'!B14</x:f>
        <x:v>180</x:v>
      </x:c>
      <x:c r="C26" t="n">
        <x:f>'Budget Mensuel'!C14</x:f>
        <x:v>6118.3766000000005</x:v>
      </x:c>
    </x:row>
  </x:sheetData>
  <x:mergeCells>
    <x:mergeCell ref="A1:L1"/>
    <x:mergeCell ref="A3:B3"/>
    <x:mergeCell ref="A4:B5"/>
    <x:mergeCell ref="D3:E3"/>
    <x:mergeCell ref="D4:E5"/>
    <x:mergeCell ref="G3:H3"/>
    <x:mergeCell ref="G4:H5"/>
    <x:mergeCell ref="A7:B7"/>
    <x:mergeCell ref="A8:B9"/>
    <x:mergeCell ref="D7:E7"/>
    <x:mergeCell ref="D8:E9"/>
    <x:mergeCell ref="G7:H7"/>
    <x:mergeCell ref="G8:H9"/>
    <x:mergeCell ref="A11:H11"/>
  </x:mergeCells>
  <x:pageMargins left="0.7" right="0.7" top="0.75" bottom="0.75" header="0.3" footer="0.3"/>
  <x:drawing xmlns:r="http://schemas.openxmlformats.org/officeDocument/2006/relationships" r:id="Rccb6c8a2db194163"/>
</x:worksheet>
</file>

<file path=xl/worksheets/sheet2.xml><?xml version="1.0" encoding="utf-8"?>
<x:worksheet xmlns:x="http://schemas.openxmlformats.org/spreadsheetml/2006/main">
  <x:sheetFormatPr defaultRowHeight="15"/>
  <x:cols>
    <x:col min="1" max="1" width="5.25" hidden="0" customWidth="1"/>
    <x:col min="2" max="2" width="10.5" hidden="0" customWidth="1"/>
    <x:col min="3" max="3" width="10.130000114440918" hidden="0" customWidth="1"/>
    <x:col min="4" max="4" width="11.75" hidden="0" customWidth="1"/>
    <x:col min="5" max="5" width="6.630000114440918" hidden="0" customWidth="1"/>
    <x:col min="6" max="6" width="16.8799991607666" hidden="0" customWidth="1"/>
    <x:col min="7" max="7" width="10.5" hidden="0" customWidth="1"/>
    <x:col min="8" max="8" width="15.880000114440918" hidden="0" customWidth="1"/>
    <x:col min="9" max="9" width="9.75" hidden="0" customWidth="1"/>
    <x:col min="10" max="10" width="5.380000114440918" hidden="0" customWidth="1"/>
    <x:col min="11" max="11" width="10.380000114440918" hidden="0" customWidth="1"/>
    <x:col min="12" max="12" width="13.380000114440918" hidden="0" customWidth="1"/>
    <x:col min="13" max="13" width="8.25" hidden="0" customWidth="1"/>
    <x:col min="14" max="14" width="11.630000114440918" hidden="0" customWidth="1"/>
  </x:cols>
  <x:sheetData>
    <x:row r="1" ht="28" customHeight="1">
      <x:c r="A1" s="10" t="str">
        <x:v>Date</x:v>
      </x:c>
      <x:c r="B1" s="5" t="str">
        <x:v>N° Opération</x:v>
      </x:c>
      <x:c r="C1" s="5" t="str">
        <x:v>Catégorie</x:v>
      </x:c>
      <x:c r="D1" s="5" t="str">
        <x:v>Sous-catégorie</x:v>
      </x:c>
      <x:c r="E1" s="5" t="str">
        <x:v>Type</x:v>
      </x:c>
      <x:c r="F1" s="5" t="str">
        <x:v>Description</x:v>
      </x:c>
      <x:c r="G1" s="5" t="str">
        <x:v>Fournisseur</x:v>
      </x:c>
      <x:c r="H1" s="5" t="str">
        <x:v>Moyen de paiement</x:v>
      </x:c>
      <x:c r="I1" s="12" t="str">
        <x:v>Montant HT</x:v>
      </x:c>
      <x:c r="J1" s="14" t="str">
        <x:v>TVA %</x:v>
      </x:c>
      <x:c r="K1" s="12" t="str">
        <x:v>Montant TTC</x:v>
      </x:c>
      <x:c r="L1" s="5" t="str">
        <x:v>Budget concerné</x:v>
      </x:c>
      <x:c r="M1" s="5" t="str">
        <x:v>Statut</x:v>
      </x:c>
      <x:c r="N1" s="5" t="str">
        <x:v>Commentaires</x:v>
      </x:c>
    </x:row>
    <x:row r="2">
      <x:c r="A2" t="n">
        <x:v>46220</x:v>
      </x:c>
      <x:c r="B2" t="str">
        <x:v>DEP-0001</x:v>
      </x:c>
      <x:c r="C2" t="str">
        <x:v>Impôts</x:v>
      </x:c>
      <x:c r="D2" t="str">
        <x:v>Taxe</x:v>
      </x:c>
      <x:c r="E2" t="str">
        <x:v>Fixe</x:v>
      </x:c>
      <x:c r="F2" t="str">
        <x:v>Dépense impôts</x:v>
      </x:c>
      <x:c r="G2" t="str">
        <x:v>AXA</x:v>
      </x:c>
      <x:c r="H2" t="str">
        <x:v>PayPal</x:v>
      </x:c>
      <x:c r="I2" t="n">
        <x:v>309.06</x:v>
      </x:c>
      <x:c r="J2" t="n">
        <x:v>5.5</x:v>
      </x:c>
      <x:c r="K2" t="n">
        <x:f>I2*(1+J2/100)</x:f>
        <x:v>326.0583</x:v>
      </x:c>
      <x:c r="L2" t="str">
        <x:v>Impôts</x:v>
      </x:c>
      <x:c r="M2" t="str">
        <x:v>En attente</x:v>
      </x:c>
      <x:c r="N2" t="str"/>
    </x:row>
    <x:row r="3">
      <x:c r="A3" t="n">
        <x:v>46051</x:v>
      </x:c>
      <x:c r="B3" t="str">
        <x:v>DEP-0002</x:v>
      </x:c>
      <x:c r="C3" t="str">
        <x:v>Assurances</x:v>
      </x:c>
      <x:c r="D3" t="str">
        <x:v>Habitation</x:v>
      </x:c>
      <x:c r="E3" t="str">
        <x:v>Fixe</x:v>
      </x:c>
      <x:c r="F3" t="str">
        <x:v>Dépense assurances</x:v>
      </x:c>
      <x:c r="G3" t="str">
        <x:v>Carrefour</x:v>
      </x:c>
      <x:c r="H3" t="str">
        <x:v>Prélèvement</x:v>
      </x:c>
      <x:c r="I3" t="n">
        <x:v>292.19</x:v>
      </x:c>
      <x:c r="J3" t="n">
        <x:v>20</x:v>
      </x:c>
      <x:c r="K3" t="n">
        <x:f>I3*(1+J3/100)</x:f>
        <x:v>350.628</x:v>
      </x:c>
      <x:c r="L3" t="str">
        <x:v>Assurances</x:v>
      </x:c>
      <x:c r="M3" t="str">
        <x:v>Payée</x:v>
      </x:c>
      <x:c r="N3" t="str"/>
    </x:row>
    <x:row r="4">
      <x:c r="A4" t="n">
        <x:v>46126</x:v>
      </x:c>
      <x:c r="B4" t="str">
        <x:v>DEP-0003</x:v>
      </x:c>
      <x:c r="C4" t="str">
        <x:v>Énergie</x:v>
      </x:c>
      <x:c r="D4" t="str">
        <x:v>Électricité</x:v>
      </x:c>
      <x:c r="E4" t="str">
        <x:v>Fixe</x:v>
      </x:c>
      <x:c r="F4" t="str">
        <x:v>Dépense énergie</x:v>
      </x:c>
      <x:c r="G4" t="str">
        <x:v>Free</x:v>
      </x:c>
      <x:c r="H4" t="str">
        <x:v>Chèque</x:v>
      </x:c>
      <x:c r="I4" t="n">
        <x:v>325.32</x:v>
      </x:c>
      <x:c r="J4" t="n">
        <x:v>5.5</x:v>
      </x:c>
      <x:c r="K4" t="n">
        <x:f>I4*(1+J4/100)</x:f>
        <x:v>343.21259999999995</x:v>
      </x:c>
      <x:c r="L4" t="str">
        <x:v>Énergie</x:v>
      </x:c>
      <x:c r="M4" t="str">
        <x:v>Payée</x:v>
      </x:c>
      <x:c r="N4" t="str"/>
    </x:row>
    <x:row r="5">
      <x:c r="A5" t="n">
        <x:v>46266</x:v>
      </x:c>
      <x:c r="B5" t="str">
        <x:v>DEP-0004</x:v>
      </x:c>
      <x:c r="C5" t="str">
        <x:v>Transport</x:v>
      </x:c>
      <x:c r="D5" t="str">
        <x:v>Carburant</x:v>
      </x:c>
      <x:c r="E5" t="str">
        <x:v>Variable</x:v>
      </x:c>
      <x:c r="F5" t="str">
        <x:v>Dépense transport</x:v>
      </x:c>
      <x:c r="G5" t="str">
        <x:v>Decathlon</x:v>
      </x:c>
      <x:c r="H5" t="str">
        <x:v>Espèces</x:v>
      </x:c>
      <x:c r="I5" t="n">
        <x:v>281.31</x:v>
      </x:c>
      <x:c r="J5" t="n">
        <x:v>0</x:v>
      </x:c>
      <x:c r="K5" t="n">
        <x:f>I5*(1+J5/100)</x:f>
        <x:v>281.31</x:v>
      </x:c>
      <x:c r="L5" t="str">
        <x:v>Transport</x:v>
      </x:c>
      <x:c r="M5" t="str">
        <x:v>Payée</x:v>
      </x:c>
      <x:c r="N5" t="str"/>
    </x:row>
    <x:row r="6">
      <x:c r="A6" t="n">
        <x:v>46251</x:v>
      </x:c>
      <x:c r="B6" t="str">
        <x:v>DEP-0005</x:v>
      </x:c>
      <x:c r="C6" t="str">
        <x:v>Santé</x:v>
      </x:c>
      <x:c r="D6" t="str">
        <x:v>Pharmacie</x:v>
      </x:c>
      <x:c r="E6" t="str">
        <x:v>Variable</x:v>
      </x:c>
      <x:c r="F6" t="str">
        <x:v>Dépense santé</x:v>
      </x:c>
      <x:c r="G6" t="str">
        <x:v>TotalEnergies</x:v>
      </x:c>
      <x:c r="H6" t="str">
        <x:v>Carte bancaire</x:v>
      </x:c>
      <x:c r="I6" t="n">
        <x:v>569.06</x:v>
      </x:c>
      <x:c r="J6" t="n">
        <x:v>20</x:v>
      </x:c>
      <x:c r="K6" t="n">
        <x:f>I6*(1+J6/100)</x:f>
        <x:v>682.872</x:v>
      </x:c>
      <x:c r="L6" t="str">
        <x:v>Santé</x:v>
      </x:c>
      <x:c r="M6" t="str">
        <x:v>Payée</x:v>
      </x:c>
      <x:c r="N6" t="str"/>
    </x:row>
    <x:row r="7">
      <x:c r="A7" t="n">
        <x:v>46343</x:v>
      </x:c>
      <x:c r="B7" t="str">
        <x:v>DEP-0006</x:v>
      </x:c>
      <x:c r="C7" t="str">
        <x:v>Divers</x:v>
      </x:c>
      <x:c r="D7" t="str">
        <x:v>Autre</x:v>
      </x:c>
      <x:c r="E7" t="str">
        <x:v>Variable</x:v>
      </x:c>
      <x:c r="F7" t="str">
        <x:v>Dépense divers</x:v>
      </x:c>
      <x:c r="G7" t="str">
        <x:v>TotalEnergies</x:v>
      </x:c>
      <x:c r="H7" t="str">
        <x:v>Carte bancaire</x:v>
      </x:c>
      <x:c r="I7" t="n">
        <x:v>72.11</x:v>
      </x:c>
      <x:c r="J7" t="n">
        <x:v>20</x:v>
      </x:c>
      <x:c r="K7" t="n">
        <x:f>I7*(1+J7/100)</x:f>
        <x:v>86.532</x:v>
      </x:c>
      <x:c r="L7" t="str">
        <x:v>Divers</x:v>
      </x:c>
      <x:c r="M7" t="str">
        <x:v>Payée</x:v>
      </x:c>
      <x:c r="N7" t="str"/>
    </x:row>
    <x:row r="8">
      <x:c r="A8" t="n">
        <x:v>46132</x:v>
      </x:c>
      <x:c r="B8" t="str">
        <x:v>DEP-0007</x:v>
      </x:c>
      <x:c r="C8" t="str">
        <x:v>Énergie</x:v>
      </x:c>
      <x:c r="D8" t="str">
        <x:v>Électricité</x:v>
      </x:c>
      <x:c r="E8" t="str">
        <x:v>Fixe</x:v>
      </x:c>
      <x:c r="F8" t="str">
        <x:v>Dépense énergie</x:v>
      </x:c>
      <x:c r="G8" t="str">
        <x:v>MAIF</x:v>
      </x:c>
      <x:c r="H8" t="str">
        <x:v>Espèces</x:v>
      </x:c>
      <x:c r="I8" t="n">
        <x:v>88.11</x:v>
      </x:c>
      <x:c r="J8" t="n">
        <x:v>5.5</x:v>
      </x:c>
      <x:c r="K8" t="n">
        <x:f>I8*(1+J8/100)</x:f>
        <x:v>92.95604999999999</x:v>
      </x:c>
      <x:c r="L8" t="str">
        <x:v>Énergie</x:v>
      </x:c>
      <x:c r="M8" t="str">
        <x:v>Payée</x:v>
      </x:c>
      <x:c r="N8" t="str"/>
    </x:row>
    <x:row r="9">
      <x:c r="A9" t="n">
        <x:v>46246</x:v>
      </x:c>
      <x:c r="B9" t="str">
        <x:v>DEP-0008</x:v>
      </x:c>
      <x:c r="C9" t="str">
        <x:v>Énergie</x:v>
      </x:c>
      <x:c r="D9" t="str">
        <x:v>Électricité</x:v>
      </x:c>
      <x:c r="E9" t="str">
        <x:v>Fixe</x:v>
      </x:c>
      <x:c r="F9" t="str">
        <x:v>Dépense énergie</x:v>
      </x:c>
      <x:c r="G9" t="str">
        <x:v>AXA</x:v>
      </x:c>
      <x:c r="H9" t="str">
        <x:v>Virement</x:v>
      </x:c>
      <x:c r="I9" t="n">
        <x:v>205.84</x:v>
      </x:c>
      <x:c r="J9" t="n">
        <x:v>10</x:v>
      </x:c>
      <x:c r="K9" t="n">
        <x:f>I9*(1+J9/100)</x:f>
        <x:v>226.42400000000004</x:v>
      </x:c>
      <x:c r="L9" t="str">
        <x:v>Énergie</x:v>
      </x:c>
      <x:c r="M9" t="str">
        <x:v>Payée</x:v>
      </x:c>
      <x:c r="N9" t="str"/>
    </x:row>
    <x:row r="10">
      <x:c r="A10" t="n">
        <x:v>46195</x:v>
      </x:c>
      <x:c r="B10" t="str">
        <x:v>DEP-0009</x:v>
      </x:c>
      <x:c r="C10" t="str">
        <x:v>Santé</x:v>
      </x:c>
      <x:c r="D10" t="str">
        <x:v>Pharmacie</x:v>
      </x:c>
      <x:c r="E10" t="str">
        <x:v>Variable</x:v>
      </x:c>
      <x:c r="F10" t="str">
        <x:v>Dépense santé</x:v>
      </x:c>
      <x:c r="G10" t="str">
        <x:v>SNCF</x:v>
      </x:c>
      <x:c r="H10" t="str">
        <x:v>Carte bancaire</x:v>
      </x:c>
      <x:c r="I10" t="n">
        <x:v>648.43</x:v>
      </x:c>
      <x:c r="J10" t="n">
        <x:v>5.5</x:v>
      </x:c>
      <x:c r="K10" t="n">
        <x:f>I10*(1+J10/100)</x:f>
        <x:v>684.0936499999999</x:v>
      </x:c>
      <x:c r="L10" t="str">
        <x:v>Santé</x:v>
      </x:c>
      <x:c r="M10" t="str">
        <x:v>À vérifier</x:v>
      </x:c>
      <x:c r="N10" t="str"/>
    </x:row>
    <x:row r="11">
      <x:c r="A11" t="n">
        <x:v>46122</x:v>
      </x:c>
      <x:c r="B11" t="str">
        <x:v>DEP-0010</x:v>
      </x:c>
      <x:c r="C11" t="str">
        <x:v>Divers</x:v>
      </x:c>
      <x:c r="D11" t="str">
        <x:v>Autre</x:v>
      </x:c>
      <x:c r="E11" t="str">
        <x:v>Variable</x:v>
      </x:c>
      <x:c r="F11" t="str">
        <x:v>Dépense divers</x:v>
      </x:c>
      <x:c r="G11" t="str">
        <x:v>SNCF</x:v>
      </x:c>
      <x:c r="H11" t="str">
        <x:v>Chèque</x:v>
      </x:c>
      <x:c r="I11" t="n">
        <x:v>254.5</x:v>
      </x:c>
      <x:c r="J11" t="n">
        <x:v>10</x:v>
      </x:c>
      <x:c r="K11" t="n">
        <x:f>I11*(1+J11/100)</x:f>
        <x:v>279.95000000000005</x:v>
      </x:c>
      <x:c r="L11" t="str">
        <x:v>Divers</x:v>
      </x:c>
      <x:c r="M11" t="str">
        <x:v>Payée</x:v>
      </x:c>
      <x:c r="N11" t="str"/>
    </x:row>
    <x:row r="12">
      <x:c r="A12" t="n">
        <x:v>46146</x:v>
      </x:c>
      <x:c r="B12" t="str">
        <x:v>DEP-0011</x:v>
      </x:c>
      <x:c r="C12" t="str">
        <x:v>Loisirs</x:v>
      </x:c>
      <x:c r="D12" t="str">
        <x:v>Restaurant</x:v>
      </x:c>
      <x:c r="E12" t="str">
        <x:v>Variable</x:v>
      </x:c>
      <x:c r="F12" t="str">
        <x:v>Dépense loisirs</x:v>
      </x:c>
      <x:c r="G12" t="str">
        <x:v>EDF</x:v>
      </x:c>
      <x:c r="H12" t="str">
        <x:v>Espèces</x:v>
      </x:c>
      <x:c r="I12" t="n">
        <x:v>571.96</x:v>
      </x:c>
      <x:c r="J12" t="n">
        <x:v>10</x:v>
      </x:c>
      <x:c r="K12" t="n">
        <x:f>I12*(1+J12/100)</x:f>
        <x:v>629.1560000000001</x:v>
      </x:c>
      <x:c r="L12" t="str">
        <x:v>Loisirs</x:v>
      </x:c>
      <x:c r="M12" t="str">
        <x:v>À vérifier</x:v>
      </x:c>
      <x:c r="N12" t="str"/>
    </x:row>
    <x:row r="13">
      <x:c r="A13" t="n">
        <x:v>46189</x:v>
      </x:c>
      <x:c r="B13" t="str">
        <x:v>DEP-0012</x:v>
      </x:c>
      <x:c r="C13" t="str">
        <x:v>Logement</x:v>
      </x:c>
      <x:c r="D13" t="str">
        <x:v>Loyer</x:v>
      </x:c>
      <x:c r="E13" t="str">
        <x:v>Fixe</x:v>
      </x:c>
      <x:c r="F13" t="str">
        <x:v>Dépense logement</x:v>
      </x:c>
      <x:c r="G13" t="str">
        <x:v>Doctolib</x:v>
      </x:c>
      <x:c r="H13" t="str">
        <x:v>Virement</x:v>
      </x:c>
      <x:c r="I13" t="n">
        <x:v>59.94</x:v>
      </x:c>
      <x:c r="J13" t="n">
        <x:v>20</x:v>
      </x:c>
      <x:c r="K13" t="n">
        <x:f>I13*(1+J13/100)</x:f>
        <x:v>71.928</x:v>
      </x:c>
      <x:c r="L13" t="str">
        <x:v>Logement</x:v>
      </x:c>
      <x:c r="M13" t="str">
        <x:v>Payée</x:v>
      </x:c>
      <x:c r="N13" t="str"/>
    </x:row>
    <x:row r="14">
      <x:c r="A14" t="n">
        <x:v>46170</x:v>
      </x:c>
      <x:c r="B14" t="str">
        <x:v>DEP-0013</x:v>
      </x:c>
      <x:c r="C14" t="str">
        <x:v>Shopping</x:v>
      </x:c>
      <x:c r="D14" t="str">
        <x:v>Vêtements</x:v>
      </x:c>
      <x:c r="E14" t="str">
        <x:v>Variable</x:v>
      </x:c>
      <x:c r="F14" t="str">
        <x:v>Dépense shopping</x:v>
      </x:c>
      <x:c r="G14" t="str">
        <x:v>Boulanger</x:v>
      </x:c>
      <x:c r="H14" t="str">
        <x:v>Virement</x:v>
      </x:c>
      <x:c r="I14" t="n">
        <x:v>116.41</x:v>
      </x:c>
      <x:c r="J14" t="n">
        <x:v>20</x:v>
      </x:c>
      <x:c r="K14" t="n">
        <x:f>I14*(1+J14/100)</x:f>
        <x:v>139.69199999999998</x:v>
      </x:c>
      <x:c r="L14" t="str">
        <x:v>Shopping</x:v>
      </x:c>
      <x:c r="M14" t="str">
        <x:v>Payée</x:v>
      </x:c>
      <x:c r="N14" t="str"/>
    </x:row>
    <x:row r="15">
      <x:c r="A15" t="n">
        <x:v>46309</x:v>
      </x:c>
      <x:c r="B15" t="str">
        <x:v>DEP-0014</x:v>
      </x:c>
      <x:c r="C15" t="str">
        <x:v>Transport</x:v>
      </x:c>
      <x:c r="D15" t="str">
        <x:v>Carburant</x:v>
      </x:c>
      <x:c r="E15" t="str">
        <x:v>Variable</x:v>
      </x:c>
      <x:c r="F15" t="str">
        <x:v>Dépense transport</x:v>
      </x:c>
      <x:c r="G15" t="str">
        <x:v>Orange</x:v>
      </x:c>
      <x:c r="H15" t="str">
        <x:v>Chèque</x:v>
      </x:c>
      <x:c r="I15" t="n">
        <x:v>434.37</x:v>
      </x:c>
      <x:c r="J15" t="n">
        <x:v>20</x:v>
      </x:c>
      <x:c r="K15" t="n">
        <x:f>I15*(1+J15/100)</x:f>
        <x:v>521.244</x:v>
      </x:c>
      <x:c r="L15" t="str">
        <x:v>Transport</x:v>
      </x:c>
      <x:c r="M15" t="str">
        <x:v>Payée</x:v>
      </x:c>
      <x:c r="N15" t="str"/>
    </x:row>
    <x:row r="16">
      <x:c r="A16" t="n">
        <x:v>46030</x:v>
      </x:c>
      <x:c r="B16" t="str">
        <x:v>DEP-0015</x:v>
      </x:c>
      <x:c r="C16" t="str">
        <x:v>Transport</x:v>
      </x:c>
      <x:c r="D16" t="str">
        <x:v>Carburant</x:v>
      </x:c>
      <x:c r="E16" t="str">
        <x:v>Variable</x:v>
      </x:c>
      <x:c r="F16" t="str">
        <x:v>Dépense transport</x:v>
      </x:c>
      <x:c r="G16" t="str">
        <x:v>Leroy Merlin</x:v>
      </x:c>
      <x:c r="H16" t="str">
        <x:v>PayPal</x:v>
      </x:c>
      <x:c r="I16" t="n">
        <x:v>230.75</x:v>
      </x:c>
      <x:c r="J16" t="n">
        <x:v>20</x:v>
      </x:c>
      <x:c r="K16" t="n">
        <x:f>I16*(1+J16/100)</x:f>
        <x:v>276.9</x:v>
      </x:c>
      <x:c r="L16" t="str">
        <x:v>Transport</x:v>
      </x:c>
      <x:c r="M16" t="str">
        <x:v>À vérifier</x:v>
      </x:c>
      <x:c r="N16" t="str"/>
    </x:row>
    <x:row r="17">
      <x:c r="A17" t="n">
        <x:v>46092</x:v>
      </x:c>
      <x:c r="B17" t="str">
        <x:v>DEP-0016</x:v>
      </x:c>
      <x:c r="C17" t="str">
        <x:v>Logement</x:v>
      </x:c>
      <x:c r="D17" t="str">
        <x:v>Loyer</x:v>
      </x:c>
      <x:c r="E17" t="str">
        <x:v>Fixe</x:v>
      </x:c>
      <x:c r="F17" t="str">
        <x:v>Dépense logement</x:v>
      </x:c>
      <x:c r="G17" t="str">
        <x:v>Doctolib</x:v>
      </x:c>
      <x:c r="H17" t="str">
        <x:v>Espèces</x:v>
      </x:c>
      <x:c r="I17" t="n">
        <x:v>328.91</x:v>
      </x:c>
      <x:c r="J17" t="n">
        <x:v>5.5</x:v>
      </x:c>
      <x:c r="K17" t="n">
        <x:f>I17*(1+J17/100)</x:f>
        <x:v>347.00005</x:v>
      </x:c>
      <x:c r="L17" t="str">
        <x:v>Logement</x:v>
      </x:c>
      <x:c r="M17" t="str">
        <x:v>Payée</x:v>
      </x:c>
      <x:c r="N17" t="str"/>
    </x:row>
    <x:row r="18">
      <x:c r="A18" t="n">
        <x:v>46054</x:v>
      </x:c>
      <x:c r="B18" t="str">
        <x:v>DEP-0017</x:v>
      </x:c>
      <x:c r="C18" t="str">
        <x:v>Divers</x:v>
      </x:c>
      <x:c r="D18" t="str">
        <x:v>Autre</x:v>
      </x:c>
      <x:c r="E18" t="str">
        <x:v>Variable</x:v>
      </x:c>
      <x:c r="F18" t="str">
        <x:v>Dépense divers</x:v>
      </x:c>
      <x:c r="G18" t="str">
        <x:v>Leroy Merlin</x:v>
      </x:c>
      <x:c r="H18" t="str">
        <x:v>Chèque</x:v>
      </x:c>
      <x:c r="I18" t="n">
        <x:v>426.51</x:v>
      </x:c>
      <x:c r="J18" t="n">
        <x:v>0</x:v>
      </x:c>
      <x:c r="K18" t="n">
        <x:f>I18*(1+J18/100)</x:f>
        <x:v>426.51</x:v>
      </x:c>
      <x:c r="L18" t="str">
        <x:v>Divers</x:v>
      </x:c>
      <x:c r="M18" t="str">
        <x:v>Payée</x:v>
      </x:c>
      <x:c r="N18" t="str"/>
    </x:row>
    <x:row r="19">
      <x:c r="A19" t="n">
        <x:v>46210</x:v>
      </x:c>
      <x:c r="B19" t="str">
        <x:v>DEP-0018</x:v>
      </x:c>
      <x:c r="C19" t="str">
        <x:v>Énergie</x:v>
      </x:c>
      <x:c r="D19" t="str">
        <x:v>Électricité</x:v>
      </x:c>
      <x:c r="E19" t="str">
        <x:v>Fixe</x:v>
      </x:c>
      <x:c r="F19" t="str">
        <x:v>Dépense énergie</x:v>
      </x:c>
      <x:c r="G19" t="str">
        <x:v>AXA</x:v>
      </x:c>
      <x:c r="H19" t="str">
        <x:v>Chèque</x:v>
      </x:c>
      <x:c r="I19" t="n">
        <x:v>343.39</x:v>
      </x:c>
      <x:c r="J19" t="n">
        <x:v>0</x:v>
      </x:c>
      <x:c r="K19" t="n">
        <x:f>I19*(1+J19/100)</x:f>
        <x:v>343.39</x:v>
      </x:c>
      <x:c r="L19" t="str">
        <x:v>Énergie</x:v>
      </x:c>
      <x:c r="M19" t="str">
        <x:v>En attente</x:v>
      </x:c>
      <x:c r="N19" t="str"/>
    </x:row>
    <x:row r="20">
      <x:c r="A20" t="n">
        <x:v>46041</x:v>
      </x:c>
      <x:c r="B20" t="str">
        <x:v>DEP-0019</x:v>
      </x:c>
      <x:c r="C20" t="str">
        <x:v>Loisirs</x:v>
      </x:c>
      <x:c r="D20" t="str">
        <x:v>Restaurant</x:v>
      </x:c>
      <x:c r="E20" t="str">
        <x:v>Variable</x:v>
      </x:c>
      <x:c r="F20" t="str">
        <x:v>Dépense loisirs</x:v>
      </x:c>
      <x:c r="G20" t="str">
        <x:v>Leroy Merlin</x:v>
      </x:c>
      <x:c r="H20" t="str">
        <x:v>Espèces</x:v>
      </x:c>
      <x:c r="I20" t="n">
        <x:v>171.14</x:v>
      </x:c>
      <x:c r="J20" t="n">
        <x:v>20</x:v>
      </x:c>
      <x:c r="K20" t="n">
        <x:f>I20*(1+J20/100)</x:f>
        <x:v>205.36799999999997</x:v>
      </x:c>
      <x:c r="L20" t="str">
        <x:v>Loisirs</x:v>
      </x:c>
      <x:c r="M20" t="str">
        <x:v>Payée</x:v>
      </x:c>
      <x:c r="N20" t="str"/>
    </x:row>
    <x:row r="21">
      <x:c r="A21" t="n">
        <x:v>46364</x:v>
      </x:c>
      <x:c r="B21" t="str">
        <x:v>DEP-0020</x:v>
      </x:c>
      <x:c r="C21" t="str">
        <x:v>Santé</x:v>
      </x:c>
      <x:c r="D21" t="str">
        <x:v>Pharmacie</x:v>
      </x:c>
      <x:c r="E21" t="str">
        <x:v>Variable</x:v>
      </x:c>
      <x:c r="F21" t="str">
        <x:v>Dépense santé</x:v>
      </x:c>
      <x:c r="G21" t="str">
        <x:v>EDF</x:v>
      </x:c>
      <x:c r="H21" t="str">
        <x:v>Espèces</x:v>
      </x:c>
      <x:c r="I21" t="n">
        <x:v>612.15</x:v>
      </x:c>
      <x:c r="J21" t="n">
        <x:v>5.5</x:v>
      </x:c>
      <x:c r="K21" t="n">
        <x:f>I21*(1+J21/100)</x:f>
        <x:v>645.8182499999999</x:v>
      </x:c>
      <x:c r="L21" t="str">
        <x:v>Santé</x:v>
      </x:c>
      <x:c r="M21" t="str">
        <x:v>En attente</x:v>
      </x:c>
      <x:c r="N21" t="str"/>
    </x:row>
    <x:row r="22">
      <x:c r="A22" t="n">
        <x:v>46263</x:v>
      </x:c>
      <x:c r="B22" t="str">
        <x:v>DEP-0021</x:v>
      </x:c>
      <x:c r="C22" t="str">
        <x:v>Éducation</x:v>
      </x:c>
      <x:c r="D22" t="str">
        <x:v>Formation</x:v>
      </x:c>
      <x:c r="E22" t="str">
        <x:v>Variable</x:v>
      </x:c>
      <x:c r="F22" t="str">
        <x:v>Dépense éducation</x:v>
      </x:c>
      <x:c r="G22" t="str">
        <x:v>Decathlon</x:v>
      </x:c>
      <x:c r="H22" t="str">
        <x:v>Espèces</x:v>
      </x:c>
      <x:c r="I22" t="n">
        <x:v>514.71</x:v>
      </x:c>
      <x:c r="J22" t="n">
        <x:v>0</x:v>
      </x:c>
      <x:c r="K22" t="n">
        <x:f>I22*(1+J22/100)</x:f>
        <x:v>514.71</x:v>
      </x:c>
      <x:c r="L22" t="str">
        <x:v>Éducation</x:v>
      </x:c>
      <x:c r="M22" t="str">
        <x:v>Payée</x:v>
      </x:c>
      <x:c r="N22" t="str"/>
    </x:row>
    <x:row r="23">
      <x:c r="A23" t="n">
        <x:v>46044</x:v>
      </x:c>
      <x:c r="B23" t="str">
        <x:v>DEP-0022</x:v>
      </x:c>
      <x:c r="C23" t="str">
        <x:v>Assurances</x:v>
      </x:c>
      <x:c r="D23" t="str">
        <x:v>Habitation</x:v>
      </x:c>
      <x:c r="E23" t="str">
        <x:v>Fixe</x:v>
      </x:c>
      <x:c r="F23" t="str">
        <x:v>Dépense assurances</x:v>
      </x:c>
      <x:c r="G23" t="str">
        <x:v>La Poste</x:v>
      </x:c>
      <x:c r="H23" t="str">
        <x:v>Virement</x:v>
      </x:c>
      <x:c r="I23" t="n">
        <x:v>628.5</x:v>
      </x:c>
      <x:c r="J23" t="n">
        <x:v>0</x:v>
      </x:c>
      <x:c r="K23" t="n">
        <x:f>I23*(1+J23/100)</x:f>
        <x:v>628.5</x:v>
      </x:c>
      <x:c r="L23" t="str">
        <x:v>Assurances</x:v>
      </x:c>
      <x:c r="M23" t="str">
        <x:v>À vérifier</x:v>
      </x:c>
      <x:c r="N23" t="str"/>
    </x:row>
    <x:row r="24">
      <x:c r="A24" t="n">
        <x:v>46344</x:v>
      </x:c>
      <x:c r="B24" t="str">
        <x:v>DEP-0023</x:v>
      </x:c>
      <x:c r="C24" t="str">
        <x:v>Shopping</x:v>
      </x:c>
      <x:c r="D24" t="str">
        <x:v>Vêtements</x:v>
      </x:c>
      <x:c r="E24" t="str">
        <x:v>Variable</x:v>
      </x:c>
      <x:c r="F24" t="str">
        <x:v>Dépense shopping</x:v>
      </x:c>
      <x:c r="G24" t="str">
        <x:v>MAIF</x:v>
      </x:c>
      <x:c r="H24" t="str">
        <x:v>Chèque</x:v>
      </x:c>
      <x:c r="I24" t="n">
        <x:v>390.05</x:v>
      </x:c>
      <x:c r="J24" t="n">
        <x:v>20</x:v>
      </x:c>
      <x:c r="K24" t="n">
        <x:f>I24*(1+J24/100)</x:f>
        <x:v>468.06</x:v>
      </x:c>
      <x:c r="L24" t="str">
        <x:v>Shopping</x:v>
      </x:c>
      <x:c r="M24" t="str">
        <x:v>À vérifier</x:v>
      </x:c>
      <x:c r="N24" t="str"/>
    </x:row>
    <x:row r="25">
      <x:c r="A25" t="n">
        <x:v>46272</x:v>
      </x:c>
      <x:c r="B25" t="str">
        <x:v>DEP-0024</x:v>
      </x:c>
      <x:c r="C25" t="str">
        <x:v>Internet</x:v>
      </x:c>
      <x:c r="D25" t="str">
        <x:v>Fibre</x:v>
      </x:c>
      <x:c r="E25" t="str">
        <x:v>Fixe</x:v>
      </x:c>
      <x:c r="F25" t="str">
        <x:v>Dépense internet</x:v>
      </x:c>
      <x:c r="G25" t="str">
        <x:v>AXA</x:v>
      </x:c>
      <x:c r="H25" t="str">
        <x:v>Carte bancaire</x:v>
      </x:c>
      <x:c r="I25" t="n">
        <x:v>207.42</x:v>
      </x:c>
      <x:c r="J25" t="n">
        <x:v>5.5</x:v>
      </x:c>
      <x:c r="K25" t="n">
        <x:f>I25*(1+J25/100)</x:f>
        <x:v>218.82809999999998</x:v>
      </x:c>
      <x:c r="L25" t="str">
        <x:v>Internet</x:v>
      </x:c>
      <x:c r="M25" t="str">
        <x:v>À vérifier</x:v>
      </x:c>
      <x:c r="N25" t="str"/>
    </x:row>
    <x:row r="26">
      <x:c r="A26" t="n">
        <x:v>46305</x:v>
      </x:c>
      <x:c r="B26" t="str">
        <x:v>DEP-0025</x:v>
      </x:c>
      <x:c r="C26" t="str">
        <x:v>Loisirs</x:v>
      </x:c>
      <x:c r="D26" t="str">
        <x:v>Restaurant</x:v>
      </x:c>
      <x:c r="E26" t="str">
        <x:v>Variable</x:v>
      </x:c>
      <x:c r="F26" t="str">
        <x:v>Dépense loisirs</x:v>
      </x:c>
      <x:c r="G26" t="str">
        <x:v>Leroy Merlin</x:v>
      </x:c>
      <x:c r="H26" t="str">
        <x:v>Chèque</x:v>
      </x:c>
      <x:c r="I26" t="n">
        <x:v>479.76</x:v>
      </x:c>
      <x:c r="J26" t="n">
        <x:v>20</x:v>
      </x:c>
      <x:c r="K26" t="n">
        <x:f>I26*(1+J26/100)</x:f>
        <x:v>575.712</x:v>
      </x:c>
      <x:c r="L26" t="str">
        <x:v>Loisirs</x:v>
      </x:c>
      <x:c r="M26" t="str">
        <x:v>À vérifier</x:v>
      </x:c>
      <x:c r="N26" t="str"/>
    </x:row>
    <x:row r="27">
      <x:c r="A27" t="n">
        <x:v>46307</x:v>
      </x:c>
      <x:c r="B27" t="str">
        <x:v>DEP-0026</x:v>
      </x:c>
      <x:c r="C27" t="str">
        <x:v>Alimentation</x:v>
      </x:c>
      <x:c r="D27" t="str">
        <x:v>Courses</x:v>
      </x:c>
      <x:c r="E27" t="str">
        <x:v>Variable</x:v>
      </x:c>
      <x:c r="F27" t="str">
        <x:v>Dépense alimentation</x:v>
      </x:c>
      <x:c r="G27" t="str">
        <x:v>La Poste</x:v>
      </x:c>
      <x:c r="H27" t="str">
        <x:v>Virement</x:v>
      </x:c>
      <x:c r="I27" t="n">
        <x:v>169.33</x:v>
      </x:c>
      <x:c r="J27" t="n">
        <x:v>5.5</x:v>
      </x:c>
      <x:c r="K27" t="n">
        <x:f>I27*(1+J27/100)</x:f>
        <x:v>178.64315</x:v>
      </x:c>
      <x:c r="L27" t="str">
        <x:v>Alimentation</x:v>
      </x:c>
      <x:c r="M27" t="str">
        <x:v>En attente</x:v>
      </x:c>
      <x:c r="N27" t="str"/>
    </x:row>
    <x:row r="28">
      <x:c r="A28" t="n">
        <x:v>46303</x:v>
      </x:c>
      <x:c r="B28" t="str">
        <x:v>DEP-0027</x:v>
      </x:c>
      <x:c r="C28" t="str">
        <x:v>Alimentation</x:v>
      </x:c>
      <x:c r="D28" t="str">
        <x:v>Courses</x:v>
      </x:c>
      <x:c r="E28" t="str">
        <x:v>Variable</x:v>
      </x:c>
      <x:c r="F28" t="str">
        <x:v>Dépense alimentation</x:v>
      </x:c>
      <x:c r="G28" t="str">
        <x:v>Intermarché</x:v>
      </x:c>
      <x:c r="H28" t="str">
        <x:v>Espèces</x:v>
      </x:c>
      <x:c r="I28" t="n">
        <x:v>618.47</x:v>
      </x:c>
      <x:c r="J28" t="n">
        <x:v>10</x:v>
      </x:c>
      <x:c r="K28" t="n">
        <x:f>I28*(1+J28/100)</x:f>
        <x:v>680.3170000000001</x:v>
      </x:c>
      <x:c r="L28" t="str">
        <x:v>Alimentation</x:v>
      </x:c>
      <x:c r="M28" t="str">
        <x:v>Payée</x:v>
      </x:c>
      <x:c r="N28" t="str"/>
    </x:row>
    <x:row r="29">
      <x:c r="A29" t="n">
        <x:v>46333</x:v>
      </x:c>
      <x:c r="B29" t="str">
        <x:v>DEP-0028</x:v>
      </x:c>
      <x:c r="C29" t="str">
        <x:v>Assurances</x:v>
      </x:c>
      <x:c r="D29" t="str">
        <x:v>Habitation</x:v>
      </x:c>
      <x:c r="E29" t="str">
        <x:v>Fixe</x:v>
      </x:c>
      <x:c r="F29" t="str">
        <x:v>Dépense assurances</x:v>
      </x:c>
      <x:c r="G29" t="str">
        <x:v>Carrefour</x:v>
      </x:c>
      <x:c r="H29" t="str">
        <x:v>Prélèvement</x:v>
      </x:c>
      <x:c r="I29" t="n">
        <x:v>404.87</x:v>
      </x:c>
      <x:c r="J29" t="n">
        <x:v>5.5</x:v>
      </x:c>
      <x:c r="K29" t="n">
        <x:f>I29*(1+J29/100)</x:f>
        <x:v>427.13784999999996</x:v>
      </x:c>
      <x:c r="L29" t="str">
        <x:v>Assurances</x:v>
      </x:c>
      <x:c r="M29" t="str">
        <x:v>À vérifier</x:v>
      </x:c>
      <x:c r="N29" t="str"/>
    </x:row>
    <x:row r="30">
      <x:c r="A30" t="n">
        <x:v>46125</x:v>
      </x:c>
      <x:c r="B30" t="str">
        <x:v>DEP-0029</x:v>
      </x:c>
      <x:c r="C30" t="str">
        <x:v>Divers</x:v>
      </x:c>
      <x:c r="D30" t="str">
        <x:v>Autre</x:v>
      </x:c>
      <x:c r="E30" t="str">
        <x:v>Variable</x:v>
      </x:c>
      <x:c r="F30" t="str">
        <x:v>Dépense divers</x:v>
      </x:c>
      <x:c r="G30" t="str">
        <x:v>AXA</x:v>
      </x:c>
      <x:c r="H30" t="str">
        <x:v>PayPal</x:v>
      </x:c>
      <x:c r="I30" t="n">
        <x:v>311.98</x:v>
      </x:c>
      <x:c r="J30" t="n">
        <x:v>10</x:v>
      </x:c>
      <x:c r="K30" t="n">
        <x:f>I30*(1+J30/100)</x:f>
        <x:v>343.17800000000005</x:v>
      </x:c>
      <x:c r="L30" t="str">
        <x:v>Divers</x:v>
      </x:c>
      <x:c r="M30" t="str">
        <x:v>À vérifier</x:v>
      </x:c>
      <x:c r="N30" t="str"/>
    </x:row>
    <x:row r="31">
      <x:c r="A31" t="n">
        <x:v>46319</x:v>
      </x:c>
      <x:c r="B31" t="str">
        <x:v>DEP-0030</x:v>
      </x:c>
      <x:c r="C31" t="str">
        <x:v>Énergie</x:v>
      </x:c>
      <x:c r="D31" t="str">
        <x:v>Électricité</x:v>
      </x:c>
      <x:c r="E31" t="str">
        <x:v>Fixe</x:v>
      </x:c>
      <x:c r="F31" t="str">
        <x:v>Dépense énergie</x:v>
      </x:c>
      <x:c r="G31" t="str">
        <x:v>La Poste</x:v>
      </x:c>
      <x:c r="H31" t="str">
        <x:v>Virement</x:v>
      </x:c>
      <x:c r="I31" t="n">
        <x:v>154.13</x:v>
      </x:c>
      <x:c r="J31" t="n">
        <x:v>10</x:v>
      </x:c>
      <x:c r="K31" t="n">
        <x:f>I31*(1+J31/100)</x:f>
        <x:v>169.543</x:v>
      </x:c>
      <x:c r="L31" t="str">
        <x:v>Énergie</x:v>
      </x:c>
      <x:c r="M31" t="str">
        <x:v>Payée</x:v>
      </x:c>
      <x:c r="N31" t="str"/>
    </x:row>
    <x:row r="32">
      <x:c r="A32" t="n">
        <x:v>46124</x:v>
      </x:c>
      <x:c r="B32" t="str">
        <x:v>DEP-0031</x:v>
      </x:c>
      <x:c r="C32" t="str">
        <x:v>Téléphone</x:v>
      </x:c>
      <x:c r="D32" t="str">
        <x:v>Mobile</x:v>
      </x:c>
      <x:c r="E32" t="str">
        <x:v>Fixe</x:v>
      </x:c>
      <x:c r="F32" t="str">
        <x:v>Dépense téléphone</x:v>
      </x:c>
      <x:c r="G32" t="str">
        <x:v>Carrefour</x:v>
      </x:c>
      <x:c r="H32" t="str">
        <x:v>PayPal</x:v>
      </x:c>
      <x:c r="I32" t="n">
        <x:v>134.01</x:v>
      </x:c>
      <x:c r="J32" t="n">
        <x:v>20</x:v>
      </x:c>
      <x:c r="K32" t="n">
        <x:f>I32*(1+J32/100)</x:f>
        <x:v>160.81199999999998</x:v>
      </x:c>
      <x:c r="L32" t="str">
        <x:v>Téléphone</x:v>
      </x:c>
      <x:c r="M32" t="str">
        <x:v>Payée</x:v>
      </x:c>
      <x:c r="N32" t="str"/>
    </x:row>
    <x:row r="33">
      <x:c r="A33" t="n">
        <x:v>46377</x:v>
      </x:c>
      <x:c r="B33" t="str">
        <x:v>DEP-0032</x:v>
      </x:c>
      <x:c r="C33" t="str">
        <x:v>Internet</x:v>
      </x:c>
      <x:c r="D33" t="str">
        <x:v>Fibre</x:v>
      </x:c>
      <x:c r="E33" t="str">
        <x:v>Fixe</x:v>
      </x:c>
      <x:c r="F33" t="str">
        <x:v>Dépense internet</x:v>
      </x:c>
      <x:c r="G33" t="str">
        <x:v>SNCF</x:v>
      </x:c>
      <x:c r="H33" t="str">
        <x:v>Espèces</x:v>
      </x:c>
      <x:c r="I33" t="n">
        <x:v>529.46</x:v>
      </x:c>
      <x:c r="J33" t="n">
        <x:v>10</x:v>
      </x:c>
      <x:c r="K33" t="n">
        <x:f>I33*(1+J33/100)</x:f>
        <x:v>582.4060000000001</x:v>
      </x:c>
      <x:c r="L33" t="str">
        <x:v>Internet</x:v>
      </x:c>
      <x:c r="M33" t="str">
        <x:v>Payée</x:v>
      </x:c>
      <x:c r="N33" t="str"/>
    </x:row>
    <x:row r="34">
      <x:c r="A34" t="n">
        <x:v>46095</x:v>
      </x:c>
      <x:c r="B34" t="str">
        <x:v>DEP-0033</x:v>
      </x:c>
      <x:c r="C34" t="str">
        <x:v>Shopping</x:v>
      </x:c>
      <x:c r="D34" t="str">
        <x:v>Vêtements</x:v>
      </x:c>
      <x:c r="E34" t="str">
        <x:v>Variable</x:v>
      </x:c>
      <x:c r="F34" t="str">
        <x:v>Dépense shopping</x:v>
      </x:c>
      <x:c r="G34" t="str">
        <x:v>Carrefour</x:v>
      </x:c>
      <x:c r="H34" t="str">
        <x:v>Carte bancaire</x:v>
      </x:c>
      <x:c r="I34" t="n">
        <x:v>649.88</x:v>
      </x:c>
      <x:c r="J34" t="n">
        <x:v>20</x:v>
      </x:c>
      <x:c r="K34" t="n">
        <x:f>I34*(1+J34/100)</x:f>
        <x:v>779.856</x:v>
      </x:c>
      <x:c r="L34" t="str">
        <x:v>Shopping</x:v>
      </x:c>
      <x:c r="M34" t="str">
        <x:v>Payée</x:v>
      </x:c>
      <x:c r="N34" t="str"/>
    </x:row>
    <x:row r="35">
      <x:c r="A35" t="n">
        <x:v>46177</x:v>
      </x:c>
      <x:c r="B35" t="str">
        <x:v>DEP-0034</x:v>
      </x:c>
      <x:c r="C35" t="str">
        <x:v>Divers</x:v>
      </x:c>
      <x:c r="D35" t="str">
        <x:v>Autre</x:v>
      </x:c>
      <x:c r="E35" t="str">
        <x:v>Variable</x:v>
      </x:c>
      <x:c r="F35" t="str">
        <x:v>Dépense divers</x:v>
      </x:c>
      <x:c r="G35" t="str">
        <x:v>Orange</x:v>
      </x:c>
      <x:c r="H35" t="str">
        <x:v>Prélèvement</x:v>
      </x:c>
      <x:c r="I35" t="n">
        <x:v>454.21</x:v>
      </x:c>
      <x:c r="J35" t="n">
        <x:v>10</x:v>
      </x:c>
      <x:c r="K35" t="n">
        <x:f>I35*(1+J35/100)</x:f>
        <x:v>499.63100000000003</x:v>
      </x:c>
      <x:c r="L35" t="str">
        <x:v>Divers</x:v>
      </x:c>
      <x:c r="M35" t="str">
        <x:v>Payée</x:v>
      </x:c>
      <x:c r="N35" t="str"/>
    </x:row>
    <x:row r="36">
      <x:c r="A36" t="n">
        <x:v>46220</x:v>
      </x:c>
      <x:c r="B36" t="str">
        <x:v>DEP-0035</x:v>
      </x:c>
      <x:c r="C36" t="str">
        <x:v>Logement</x:v>
      </x:c>
      <x:c r="D36" t="str">
        <x:v>Loyer</x:v>
      </x:c>
      <x:c r="E36" t="str">
        <x:v>Fixe</x:v>
      </x:c>
      <x:c r="F36" t="str">
        <x:v>Dépense logement</x:v>
      </x:c>
      <x:c r="G36" t="str">
        <x:v>SNCF</x:v>
      </x:c>
      <x:c r="H36" t="str">
        <x:v>PayPal</x:v>
      </x:c>
      <x:c r="I36" t="n">
        <x:v>430.99</x:v>
      </x:c>
      <x:c r="J36" t="n">
        <x:v>20</x:v>
      </x:c>
      <x:c r="K36" t="n">
        <x:f>I36*(1+J36/100)</x:f>
        <x:v>517.188</x:v>
      </x:c>
      <x:c r="L36" t="str">
        <x:v>Logement</x:v>
      </x:c>
      <x:c r="M36" t="str">
        <x:v>Payée</x:v>
      </x:c>
      <x:c r="N36" t="str"/>
    </x:row>
    <x:row r="37">
      <x:c r="A37" t="n">
        <x:v>46168</x:v>
      </x:c>
      <x:c r="B37" t="str">
        <x:v>DEP-0036</x:v>
      </x:c>
      <x:c r="C37" t="str">
        <x:v>Téléphone</x:v>
      </x:c>
      <x:c r="D37" t="str">
        <x:v>Mobile</x:v>
      </x:c>
      <x:c r="E37" t="str">
        <x:v>Fixe</x:v>
      </x:c>
      <x:c r="F37" t="str">
        <x:v>Dépense téléphone</x:v>
      </x:c>
      <x:c r="G37" t="str">
        <x:v>Orange</x:v>
      </x:c>
      <x:c r="H37" t="str">
        <x:v>PayPal</x:v>
      </x:c>
      <x:c r="I37" t="n">
        <x:v>363.33</x:v>
      </x:c>
      <x:c r="J37" t="n">
        <x:v>10</x:v>
      </x:c>
      <x:c r="K37" t="n">
        <x:f>I37*(1+J37/100)</x:f>
        <x:v>399.663</x:v>
      </x:c>
      <x:c r="L37" t="str">
        <x:v>Téléphone</x:v>
      </x:c>
      <x:c r="M37" t="str">
        <x:v>Payée</x:v>
      </x:c>
      <x:c r="N37" t="str"/>
    </x:row>
    <x:row r="38">
      <x:c r="A38" t="n">
        <x:v>46156</x:v>
      </x:c>
      <x:c r="B38" t="str">
        <x:v>DEP-0037</x:v>
      </x:c>
      <x:c r="C38" t="str">
        <x:v>Divers</x:v>
      </x:c>
      <x:c r="D38" t="str">
        <x:v>Autre</x:v>
      </x:c>
      <x:c r="E38" t="str">
        <x:v>Variable</x:v>
      </x:c>
      <x:c r="F38" t="str">
        <x:v>Dépense divers</x:v>
      </x:c>
      <x:c r="G38" t="str">
        <x:v>Amazon</x:v>
      </x:c>
      <x:c r="H38" t="str">
        <x:v>PayPal</x:v>
      </x:c>
      <x:c r="I38" t="n">
        <x:v>489.97</x:v>
      </x:c>
      <x:c r="J38" t="n">
        <x:v>5.5</x:v>
      </x:c>
      <x:c r="K38" t="n">
        <x:f>I38*(1+J38/100)</x:f>
        <x:v>516.91835</x:v>
      </x:c>
      <x:c r="L38" t="str">
        <x:v>Divers</x:v>
      </x:c>
      <x:c r="M38" t="str">
        <x:v>Payée</x:v>
      </x:c>
      <x:c r="N38" t="str"/>
    </x:row>
    <x:row r="39">
      <x:c r="A39" t="n">
        <x:v>46254</x:v>
      </x:c>
      <x:c r="B39" t="str">
        <x:v>DEP-0038</x:v>
      </x:c>
      <x:c r="C39" t="str">
        <x:v>Impôts</x:v>
      </x:c>
      <x:c r="D39" t="str">
        <x:v>Taxe</x:v>
      </x:c>
      <x:c r="E39" t="str">
        <x:v>Fixe</x:v>
      </x:c>
      <x:c r="F39" t="str">
        <x:v>Dépense impôts</x:v>
      </x:c>
      <x:c r="G39" t="str">
        <x:v>AXA</x:v>
      </x:c>
      <x:c r="H39" t="str">
        <x:v>Carte bancaire</x:v>
      </x:c>
      <x:c r="I39" t="n">
        <x:v>483.98</x:v>
      </x:c>
      <x:c r="J39" t="n">
        <x:v>10</x:v>
      </x:c>
      <x:c r="K39" t="n">
        <x:f>I39*(1+J39/100)</x:f>
        <x:v>532.378</x:v>
      </x:c>
      <x:c r="L39" t="str">
        <x:v>Impôts</x:v>
      </x:c>
      <x:c r="M39" t="str">
        <x:v>À vérifier</x:v>
      </x:c>
      <x:c r="N39" t="str"/>
    </x:row>
    <x:row r="40">
      <x:c r="A40" t="n">
        <x:v>46253</x:v>
      </x:c>
      <x:c r="B40" t="str">
        <x:v>DEP-0039</x:v>
      </x:c>
      <x:c r="C40" t="str">
        <x:v>Shopping</x:v>
      </x:c>
      <x:c r="D40" t="str">
        <x:v>Vêtements</x:v>
      </x:c>
      <x:c r="E40" t="str">
        <x:v>Variable</x:v>
      </x:c>
      <x:c r="F40" t="str">
        <x:v>Dépense shopping</x:v>
      </x:c>
      <x:c r="G40" t="str">
        <x:v>Decathlon</x:v>
      </x:c>
      <x:c r="H40" t="str">
        <x:v>Carte bancaire</x:v>
      </x:c>
      <x:c r="I40" t="n">
        <x:v>146.49</x:v>
      </x:c>
      <x:c r="J40" t="n">
        <x:v>5.5</x:v>
      </x:c>
      <x:c r="K40" t="n">
        <x:f>I40*(1+J40/100)</x:f>
        <x:v>154.54695</x:v>
      </x:c>
      <x:c r="L40" t="str">
        <x:v>Shopping</x:v>
      </x:c>
      <x:c r="M40" t="str">
        <x:v>Payée</x:v>
      </x:c>
      <x:c r="N40" t="str"/>
    </x:row>
    <x:row r="41">
      <x:c r="A41" t="n">
        <x:v>46195</x:v>
      </x:c>
      <x:c r="B41" t="str">
        <x:v>DEP-0040</x:v>
      </x:c>
      <x:c r="C41" t="str">
        <x:v>Shopping</x:v>
      </x:c>
      <x:c r="D41" t="str">
        <x:v>Vêtements</x:v>
      </x:c>
      <x:c r="E41" t="str">
        <x:v>Variable</x:v>
      </x:c>
      <x:c r="F41" t="str">
        <x:v>Dépense shopping</x:v>
      </x:c>
      <x:c r="G41" t="str">
        <x:v>Decathlon</x:v>
      </x:c>
      <x:c r="H41" t="str">
        <x:v>PayPal</x:v>
      </x:c>
      <x:c r="I41" t="n">
        <x:v>146.37</x:v>
      </x:c>
      <x:c r="J41" t="n">
        <x:v>0</x:v>
      </x:c>
      <x:c r="K41" t="n">
        <x:f>I41*(1+J41/100)</x:f>
        <x:v>146.37</x:v>
      </x:c>
      <x:c r="L41" t="str">
        <x:v>Shopping</x:v>
      </x:c>
      <x:c r="M41" t="str">
        <x:v>À vérifier</x:v>
      </x:c>
      <x:c r="N41" t="str"/>
    </x:row>
    <x:row r="42">
      <x:c r="A42" t="n">
        <x:v>46143</x:v>
      </x:c>
      <x:c r="B42" t="str">
        <x:v>DEP-0041</x:v>
      </x:c>
      <x:c r="C42" t="str">
        <x:v>Internet</x:v>
      </x:c>
      <x:c r="D42" t="str">
        <x:v>Fibre</x:v>
      </x:c>
      <x:c r="E42" t="str">
        <x:v>Fixe</x:v>
      </x:c>
      <x:c r="F42" t="str">
        <x:v>Dépense internet</x:v>
      </x:c>
      <x:c r="G42" t="str">
        <x:v>Doctolib</x:v>
      </x:c>
      <x:c r="H42" t="str">
        <x:v>Virement</x:v>
      </x:c>
      <x:c r="I42" t="n">
        <x:v>206.9</x:v>
      </x:c>
      <x:c r="J42" t="n">
        <x:v>10</x:v>
      </x:c>
      <x:c r="K42" t="n">
        <x:f>I42*(1+J42/100)</x:f>
        <x:v>227.59000000000003</x:v>
      </x:c>
      <x:c r="L42" t="str">
        <x:v>Internet</x:v>
      </x:c>
      <x:c r="M42" t="str">
        <x:v>Payée</x:v>
      </x:c>
      <x:c r="N42" t="str"/>
    </x:row>
    <x:row r="43">
      <x:c r="A43" t="n">
        <x:v>46251</x:v>
      </x:c>
      <x:c r="B43" t="str">
        <x:v>DEP-0042</x:v>
      </x:c>
      <x:c r="C43" t="str">
        <x:v>Éducation</x:v>
      </x:c>
      <x:c r="D43" t="str">
        <x:v>Formation</x:v>
      </x:c>
      <x:c r="E43" t="str">
        <x:v>Variable</x:v>
      </x:c>
      <x:c r="F43" t="str">
        <x:v>Dépense éducation</x:v>
      </x:c>
      <x:c r="G43" t="str">
        <x:v>SNCF</x:v>
      </x:c>
      <x:c r="H43" t="str">
        <x:v>Chèque</x:v>
      </x:c>
      <x:c r="I43" t="n">
        <x:v>505.7</x:v>
      </x:c>
      <x:c r="J43" t="n">
        <x:v>20</x:v>
      </x:c>
      <x:c r="K43" t="n">
        <x:f>I43*(1+J43/100)</x:f>
        <x:v>606.8399999999999</x:v>
      </x:c>
      <x:c r="L43" t="str">
        <x:v>Éducation</x:v>
      </x:c>
      <x:c r="M43" t="str">
        <x:v>En attente</x:v>
      </x:c>
      <x:c r="N43" t="str"/>
    </x:row>
    <x:row r="44">
      <x:c r="A44" t="n">
        <x:v>46325</x:v>
      </x:c>
      <x:c r="B44" t="str">
        <x:v>DEP-0043</x:v>
      </x:c>
      <x:c r="C44" t="str">
        <x:v>Téléphone</x:v>
      </x:c>
      <x:c r="D44" t="str">
        <x:v>Mobile</x:v>
      </x:c>
      <x:c r="E44" t="str">
        <x:v>Fixe</x:v>
      </x:c>
      <x:c r="F44" t="str">
        <x:v>Dépense téléphone</x:v>
      </x:c>
      <x:c r="G44" t="str">
        <x:v>EDF</x:v>
      </x:c>
      <x:c r="H44" t="str">
        <x:v>PayPal</x:v>
      </x:c>
      <x:c r="I44" t="n">
        <x:v>355.09</x:v>
      </x:c>
      <x:c r="J44" t="n">
        <x:v>5.5</x:v>
      </x:c>
      <x:c r="K44" t="n">
        <x:f>I44*(1+J44/100)</x:f>
        <x:v>374.61994999999996</x:v>
      </x:c>
      <x:c r="L44" t="str">
        <x:v>Téléphone</x:v>
      </x:c>
      <x:c r="M44" t="str">
        <x:v>Payée</x:v>
      </x:c>
      <x:c r="N44" t="str"/>
    </x:row>
    <x:row r="45">
      <x:c r="A45" t="n">
        <x:v>46211</x:v>
      </x:c>
      <x:c r="B45" t="str">
        <x:v>DEP-0044</x:v>
      </x:c>
      <x:c r="C45" t="str">
        <x:v>Énergie</x:v>
      </x:c>
      <x:c r="D45" t="str">
        <x:v>Électricité</x:v>
      </x:c>
      <x:c r="E45" t="str">
        <x:v>Fixe</x:v>
      </x:c>
      <x:c r="F45" t="str">
        <x:v>Dépense énergie</x:v>
      </x:c>
      <x:c r="G45" t="str">
        <x:v>MAIF</x:v>
      </x:c>
      <x:c r="H45" t="str">
        <x:v>PayPal</x:v>
      </x:c>
      <x:c r="I45" t="n">
        <x:v>467.85</x:v>
      </x:c>
      <x:c r="J45" t="n">
        <x:v>5.5</x:v>
      </x:c>
      <x:c r="K45" t="n">
        <x:f>I45*(1+J45/100)</x:f>
        <x:v>493.58175</x:v>
      </x:c>
      <x:c r="L45" t="str">
        <x:v>Énergie</x:v>
      </x:c>
      <x:c r="M45" t="str">
        <x:v>Payée</x:v>
      </x:c>
      <x:c r="N45" t="str"/>
    </x:row>
    <x:row r="46">
      <x:c r="A46" t="n">
        <x:v>46382</x:v>
      </x:c>
      <x:c r="B46" t="str">
        <x:v>DEP-0045</x:v>
      </x:c>
      <x:c r="C46" t="str">
        <x:v>Logement</x:v>
      </x:c>
      <x:c r="D46" t="str">
        <x:v>Loyer</x:v>
      </x:c>
      <x:c r="E46" t="str">
        <x:v>Fixe</x:v>
      </x:c>
      <x:c r="F46" t="str">
        <x:v>Dépense logement</x:v>
      </x:c>
      <x:c r="G46" t="str">
        <x:v>Doctolib</x:v>
      </x:c>
      <x:c r="H46" t="str">
        <x:v>Virement</x:v>
      </x:c>
      <x:c r="I46" t="n">
        <x:v>487.1</x:v>
      </x:c>
      <x:c r="J46" t="n">
        <x:v>20</x:v>
      </x:c>
      <x:c r="K46" t="n">
        <x:f>I46*(1+J46/100)</x:f>
        <x:v>584.52</x:v>
      </x:c>
      <x:c r="L46" t="str">
        <x:v>Logement</x:v>
      </x:c>
      <x:c r="M46" t="str">
        <x:v>En attente</x:v>
      </x:c>
      <x:c r="N46" t="str"/>
    </x:row>
    <x:row r="47">
      <x:c r="A47" t="n">
        <x:v>46146</x:v>
      </x:c>
      <x:c r="B47" t="str">
        <x:v>DEP-0046</x:v>
      </x:c>
      <x:c r="C47" t="str">
        <x:v>Logement</x:v>
      </x:c>
      <x:c r="D47" t="str">
        <x:v>Loyer</x:v>
      </x:c>
      <x:c r="E47" t="str">
        <x:v>Fixe</x:v>
      </x:c>
      <x:c r="F47" t="str">
        <x:v>Dépense logement</x:v>
      </x:c>
      <x:c r="G47" t="str">
        <x:v>Free</x:v>
      </x:c>
      <x:c r="H47" t="str">
        <x:v>Carte bancaire</x:v>
      </x:c>
      <x:c r="I47" t="n">
        <x:v>607.92</x:v>
      </x:c>
      <x:c r="J47" t="n">
        <x:v>0</x:v>
      </x:c>
      <x:c r="K47" t="n">
        <x:f>I47*(1+J47/100)</x:f>
        <x:v>607.92</x:v>
      </x:c>
      <x:c r="L47" t="str">
        <x:v>Logement</x:v>
      </x:c>
      <x:c r="M47" t="str">
        <x:v>En attente</x:v>
      </x:c>
      <x:c r="N47" t="str"/>
    </x:row>
    <x:row r="48">
      <x:c r="A48" t="n">
        <x:v>46061</x:v>
      </x:c>
      <x:c r="B48" t="str">
        <x:v>DEP-0047</x:v>
      </x:c>
      <x:c r="C48" t="str">
        <x:v>Divers</x:v>
      </x:c>
      <x:c r="D48" t="str">
        <x:v>Autre</x:v>
      </x:c>
      <x:c r="E48" t="str">
        <x:v>Variable</x:v>
      </x:c>
      <x:c r="F48" t="str">
        <x:v>Dépense divers</x:v>
      </x:c>
      <x:c r="G48" t="str">
        <x:v>Amazon</x:v>
      </x:c>
      <x:c r="H48" t="str">
        <x:v>Virement</x:v>
      </x:c>
      <x:c r="I48" t="n">
        <x:v>41.29</x:v>
      </x:c>
      <x:c r="J48" t="n">
        <x:v>10</x:v>
      </x:c>
      <x:c r="K48" t="n">
        <x:f>I48*(1+J48/100)</x:f>
        <x:v>45.419000000000004</x:v>
      </x:c>
      <x:c r="L48" t="str">
        <x:v>Divers</x:v>
      </x:c>
      <x:c r="M48" t="str">
        <x:v>À vérifier</x:v>
      </x:c>
      <x:c r="N48" t="str"/>
    </x:row>
    <x:row r="49">
      <x:c r="A49" t="n">
        <x:v>46170</x:v>
      </x:c>
      <x:c r="B49" t="str">
        <x:v>DEP-0048</x:v>
      </x:c>
      <x:c r="C49" t="str">
        <x:v>Énergie</x:v>
      </x:c>
      <x:c r="D49" t="str">
        <x:v>Électricité</x:v>
      </x:c>
      <x:c r="E49" t="str">
        <x:v>Fixe</x:v>
      </x:c>
      <x:c r="F49" t="str">
        <x:v>Dépense énergie</x:v>
      </x:c>
      <x:c r="G49" t="str">
        <x:v>Boulanger</x:v>
      </x:c>
      <x:c r="H49" t="str">
        <x:v>Virement</x:v>
      </x:c>
      <x:c r="I49" t="n">
        <x:v>582.96</x:v>
      </x:c>
      <x:c r="J49" t="n">
        <x:v>0</x:v>
      </x:c>
      <x:c r="K49" t="n">
        <x:f>I49*(1+J49/100)</x:f>
        <x:v>582.96</x:v>
      </x:c>
      <x:c r="L49" t="str">
        <x:v>Énergie</x:v>
      </x:c>
      <x:c r="M49" t="str">
        <x:v>Payée</x:v>
      </x:c>
      <x:c r="N49" t="str"/>
    </x:row>
    <x:row r="50">
      <x:c r="A50" t="n">
        <x:v>46054</x:v>
      </x:c>
      <x:c r="B50" t="str">
        <x:v>DEP-0049</x:v>
      </x:c>
      <x:c r="C50" t="str">
        <x:v>Énergie</x:v>
      </x:c>
      <x:c r="D50" t="str">
        <x:v>Électricité</x:v>
      </x:c>
      <x:c r="E50" t="str">
        <x:v>Fixe</x:v>
      </x:c>
      <x:c r="F50" t="str">
        <x:v>Dépense énergie</x:v>
      </x:c>
      <x:c r="G50" t="str">
        <x:v>Free</x:v>
      </x:c>
      <x:c r="H50" t="str">
        <x:v>Prélèvement</x:v>
      </x:c>
      <x:c r="I50" t="n">
        <x:v>227.84</x:v>
      </x:c>
      <x:c r="J50" t="n">
        <x:v>20</x:v>
      </x:c>
      <x:c r="K50" t="n">
        <x:f>I50*(1+J50/100)</x:f>
        <x:v>273.408</x:v>
      </x:c>
      <x:c r="L50" t="str">
        <x:v>Énergie</x:v>
      </x:c>
      <x:c r="M50" t="str">
        <x:v>Payée</x:v>
      </x:c>
      <x:c r="N50" t="str"/>
    </x:row>
    <x:row r="51">
      <x:c r="A51" t="n">
        <x:v>46284</x:v>
      </x:c>
      <x:c r="B51" t="str">
        <x:v>DEP-0050</x:v>
      </x:c>
      <x:c r="C51" t="str">
        <x:v>Internet</x:v>
      </x:c>
      <x:c r="D51" t="str">
        <x:v>Fibre</x:v>
      </x:c>
      <x:c r="E51" t="str">
        <x:v>Fixe</x:v>
      </x:c>
      <x:c r="F51" t="str">
        <x:v>Dépense internet</x:v>
      </x:c>
      <x:c r="G51" t="str">
        <x:v>SNCF</x:v>
      </x:c>
      <x:c r="H51" t="str">
        <x:v>PayPal</x:v>
      </x:c>
      <x:c r="I51" t="n">
        <x:v>545.67</x:v>
      </x:c>
      <x:c r="J51" t="n">
        <x:v>5.5</x:v>
      </x:c>
      <x:c r="K51" t="n">
        <x:f>I51*(1+J51/100)</x:f>
        <x:v>575.6818499999999</x:v>
      </x:c>
      <x:c r="L51" t="str">
        <x:v>Internet</x:v>
      </x:c>
      <x:c r="M51" t="str">
        <x:v>En attente</x:v>
      </x:c>
      <x:c r="N51" t="str"/>
    </x:row>
    <x:row r="52">
      <x:c r="A52" t="n">
        <x:v>46031</x:v>
      </x:c>
      <x:c r="B52" t="str">
        <x:v>DEP-0051</x:v>
      </x:c>
      <x:c r="C52" t="str">
        <x:v>Loisirs</x:v>
      </x:c>
      <x:c r="D52" t="str">
        <x:v>Restaurant</x:v>
      </x:c>
      <x:c r="E52" t="str">
        <x:v>Variable</x:v>
      </x:c>
      <x:c r="F52" t="str">
        <x:v>Dépense loisirs</x:v>
      </x:c>
      <x:c r="G52" t="str">
        <x:v>Orange</x:v>
      </x:c>
      <x:c r="H52" t="str">
        <x:v>Prélèvement</x:v>
      </x:c>
      <x:c r="I52" t="n">
        <x:v>105.37</x:v>
      </x:c>
      <x:c r="J52" t="n">
        <x:v>0</x:v>
      </x:c>
      <x:c r="K52" t="n">
        <x:f>I52*(1+J52/100)</x:f>
        <x:v>105.37</x:v>
      </x:c>
      <x:c r="L52" t="str">
        <x:v>Loisirs</x:v>
      </x:c>
      <x:c r="M52" t="str">
        <x:v>Payée</x:v>
      </x:c>
      <x:c r="N52" t="str"/>
    </x:row>
    <x:row r="53">
      <x:c r="A53" t="n">
        <x:v>46245</x:v>
      </x:c>
      <x:c r="B53" t="str">
        <x:v>DEP-0052</x:v>
      </x:c>
      <x:c r="C53" t="str">
        <x:v>Santé</x:v>
      </x:c>
      <x:c r="D53" t="str">
        <x:v>Pharmacie</x:v>
      </x:c>
      <x:c r="E53" t="str">
        <x:v>Variable</x:v>
      </x:c>
      <x:c r="F53" t="str">
        <x:v>Dépense santé</x:v>
      </x:c>
      <x:c r="G53" t="str">
        <x:v>La Poste</x:v>
      </x:c>
      <x:c r="H53" t="str">
        <x:v>Virement</x:v>
      </x:c>
      <x:c r="I53" t="n">
        <x:v>359.91</x:v>
      </x:c>
      <x:c r="J53" t="n">
        <x:v>10</x:v>
      </x:c>
      <x:c r="K53" t="n">
        <x:f>I53*(1+J53/100)</x:f>
        <x:v>395.90100000000007</x:v>
      </x:c>
      <x:c r="L53" t="str">
        <x:v>Santé</x:v>
      </x:c>
      <x:c r="M53" t="str">
        <x:v>Payée</x:v>
      </x:c>
      <x:c r="N53" t="str"/>
    </x:row>
    <x:row r="54">
      <x:c r="A54" t="n">
        <x:v>46368</x:v>
      </x:c>
      <x:c r="B54" t="str">
        <x:v>DEP-0053</x:v>
      </x:c>
      <x:c r="C54" t="str">
        <x:v>Santé</x:v>
      </x:c>
      <x:c r="D54" t="str">
        <x:v>Pharmacie</x:v>
      </x:c>
      <x:c r="E54" t="str">
        <x:v>Variable</x:v>
      </x:c>
      <x:c r="F54" t="str">
        <x:v>Dépense santé</x:v>
      </x:c>
      <x:c r="G54" t="str">
        <x:v>SNCF</x:v>
      </x:c>
      <x:c r="H54" t="str">
        <x:v>Virement</x:v>
      </x:c>
      <x:c r="I54" t="n">
        <x:v>178.82</x:v>
      </x:c>
      <x:c r="J54" t="n">
        <x:v>0</x:v>
      </x:c>
      <x:c r="K54" t="n">
        <x:f>I54*(1+J54/100)</x:f>
        <x:v>178.82</x:v>
      </x:c>
      <x:c r="L54" t="str">
        <x:v>Santé</x:v>
      </x:c>
      <x:c r="M54" t="str">
        <x:v>À vérifier</x:v>
      </x:c>
      <x:c r="N54" t="str"/>
    </x:row>
    <x:row r="55">
      <x:c r="A55" t="n">
        <x:v>46130</x:v>
      </x:c>
      <x:c r="B55" t="str">
        <x:v>DEP-0054</x:v>
      </x:c>
      <x:c r="C55" t="str">
        <x:v>Internet</x:v>
      </x:c>
      <x:c r="D55" t="str">
        <x:v>Fibre</x:v>
      </x:c>
      <x:c r="E55" t="str">
        <x:v>Fixe</x:v>
      </x:c>
      <x:c r="F55" t="str">
        <x:v>Dépense internet</x:v>
      </x:c>
      <x:c r="G55" t="str">
        <x:v>Leroy Merlin</x:v>
      </x:c>
      <x:c r="H55" t="str">
        <x:v>Carte bancaire</x:v>
      </x:c>
      <x:c r="I55" t="n">
        <x:v>321.62</x:v>
      </x:c>
      <x:c r="J55" t="n">
        <x:v>0</x:v>
      </x:c>
      <x:c r="K55" t="n">
        <x:f>I55*(1+J55/100)</x:f>
        <x:v>321.62</x:v>
      </x:c>
      <x:c r="L55" t="str">
        <x:v>Internet</x:v>
      </x:c>
      <x:c r="M55" t="str">
        <x:v>À vérifier</x:v>
      </x:c>
      <x:c r="N55" t="str"/>
    </x:row>
    <x:row r="56">
      <x:c r="A56" t="n">
        <x:v>46325</x:v>
      </x:c>
      <x:c r="B56" t="str">
        <x:v>DEP-0055</x:v>
      </x:c>
      <x:c r="C56" t="str">
        <x:v>Loisirs</x:v>
      </x:c>
      <x:c r="D56" t="str">
        <x:v>Restaurant</x:v>
      </x:c>
      <x:c r="E56" t="str">
        <x:v>Variable</x:v>
      </x:c>
      <x:c r="F56" t="str">
        <x:v>Dépense loisirs</x:v>
      </x:c>
      <x:c r="G56" t="str">
        <x:v>Leroy Merlin</x:v>
      </x:c>
      <x:c r="H56" t="str">
        <x:v>Espèces</x:v>
      </x:c>
      <x:c r="I56" t="n">
        <x:v>283.54</x:v>
      </x:c>
      <x:c r="J56" t="n">
        <x:v>20</x:v>
      </x:c>
      <x:c r="K56" t="n">
        <x:f>I56*(1+J56/100)</x:f>
        <x:v>340.248</x:v>
      </x:c>
      <x:c r="L56" t="str">
        <x:v>Loisirs</x:v>
      </x:c>
      <x:c r="M56" t="str">
        <x:v>Payée</x:v>
      </x:c>
      <x:c r="N56" t="str"/>
    </x:row>
    <x:row r="57">
      <x:c r="A57" t="n">
        <x:v>46088</x:v>
      </x:c>
      <x:c r="B57" t="str">
        <x:v>DEP-0056</x:v>
      </x:c>
      <x:c r="C57" t="str">
        <x:v>Assurances</x:v>
      </x:c>
      <x:c r="D57" t="str">
        <x:v>Habitation</x:v>
      </x:c>
      <x:c r="E57" t="str">
        <x:v>Fixe</x:v>
      </x:c>
      <x:c r="F57" t="str">
        <x:v>Dépense assurances</x:v>
      </x:c>
      <x:c r="G57" t="str">
        <x:v>Decathlon</x:v>
      </x:c>
      <x:c r="H57" t="str">
        <x:v>Virement</x:v>
      </x:c>
      <x:c r="I57" t="n">
        <x:v>502.1</x:v>
      </x:c>
      <x:c r="J57" t="n">
        <x:v>5.5</x:v>
      </x:c>
      <x:c r="K57" t="n">
        <x:f>I57*(1+J57/100)</x:f>
        <x:v>529.7155</x:v>
      </x:c>
      <x:c r="L57" t="str">
        <x:v>Assurances</x:v>
      </x:c>
      <x:c r="M57" t="str">
        <x:v>Payée</x:v>
      </x:c>
      <x:c r="N57" t="str"/>
    </x:row>
    <x:row r="58">
      <x:c r="A58" t="n">
        <x:v>46330</x:v>
      </x:c>
      <x:c r="B58" t="str">
        <x:v>DEP-0057</x:v>
      </x:c>
      <x:c r="C58" t="str">
        <x:v>Alimentation</x:v>
      </x:c>
      <x:c r="D58" t="str">
        <x:v>Courses</x:v>
      </x:c>
      <x:c r="E58" t="str">
        <x:v>Variable</x:v>
      </x:c>
      <x:c r="F58" t="str">
        <x:v>Dépense alimentation</x:v>
      </x:c>
      <x:c r="G58" t="str">
        <x:v>MAIF</x:v>
      </x:c>
      <x:c r="H58" t="str">
        <x:v>Virement</x:v>
      </x:c>
      <x:c r="I58" t="n">
        <x:v>186.19</x:v>
      </x:c>
      <x:c r="J58" t="n">
        <x:v>0</x:v>
      </x:c>
      <x:c r="K58" t="n">
        <x:f>I58*(1+J58/100)</x:f>
        <x:v>186.19</x:v>
      </x:c>
      <x:c r="L58" t="str">
        <x:v>Alimentation</x:v>
      </x:c>
      <x:c r="M58" t="str">
        <x:v>Payée</x:v>
      </x:c>
      <x:c r="N58" t="str"/>
    </x:row>
    <x:row r="59">
      <x:c r="A59" t="n">
        <x:v>46107</x:v>
      </x:c>
      <x:c r="B59" t="str">
        <x:v>DEP-0058</x:v>
      </x:c>
      <x:c r="C59" t="str">
        <x:v>Énergie</x:v>
      </x:c>
      <x:c r="D59" t="str">
        <x:v>Électricité</x:v>
      </x:c>
      <x:c r="E59" t="str">
        <x:v>Fixe</x:v>
      </x:c>
      <x:c r="F59" t="str">
        <x:v>Dépense énergie</x:v>
      </x:c>
      <x:c r="G59" t="str">
        <x:v>EDF</x:v>
      </x:c>
      <x:c r="H59" t="str">
        <x:v>Virement</x:v>
      </x:c>
      <x:c r="I59" t="n">
        <x:v>342.61</x:v>
      </x:c>
      <x:c r="J59" t="n">
        <x:v>0</x:v>
      </x:c>
      <x:c r="K59" t="n">
        <x:f>I59*(1+J59/100)</x:f>
        <x:v>342.61</x:v>
      </x:c>
      <x:c r="L59" t="str">
        <x:v>Énergie</x:v>
      </x:c>
      <x:c r="M59" t="str">
        <x:v>À vérifier</x:v>
      </x:c>
      <x:c r="N59" t="str"/>
    </x:row>
    <x:row r="60">
      <x:c r="A60" t="n">
        <x:v>46035</x:v>
      </x:c>
      <x:c r="B60" t="str">
        <x:v>DEP-0059</x:v>
      </x:c>
      <x:c r="C60" t="str">
        <x:v>Alimentation</x:v>
      </x:c>
      <x:c r="D60" t="str">
        <x:v>Courses</x:v>
      </x:c>
      <x:c r="E60" t="str">
        <x:v>Variable</x:v>
      </x:c>
      <x:c r="F60" t="str">
        <x:v>Dépense alimentation</x:v>
      </x:c>
      <x:c r="G60" t="str">
        <x:v>La Poste</x:v>
      </x:c>
      <x:c r="H60" t="str">
        <x:v>Chèque</x:v>
      </x:c>
      <x:c r="I60" t="n">
        <x:v>54.7</x:v>
      </x:c>
      <x:c r="J60" t="n">
        <x:v>10</x:v>
      </x:c>
      <x:c r="K60" t="n">
        <x:f>I60*(1+J60/100)</x:f>
        <x:v>60.17000000000001</x:v>
      </x:c>
      <x:c r="L60" t="str">
        <x:v>Alimentation</x:v>
      </x:c>
      <x:c r="M60" t="str">
        <x:v>Payée</x:v>
      </x:c>
      <x:c r="N60" t="str"/>
    </x:row>
    <x:row r="61">
      <x:c r="A61" t="n">
        <x:v>46238</x:v>
      </x:c>
      <x:c r="B61" t="str">
        <x:v>DEP-0060</x:v>
      </x:c>
      <x:c r="C61" t="str">
        <x:v>Loisirs</x:v>
      </x:c>
      <x:c r="D61" t="str">
        <x:v>Restaurant</x:v>
      </x:c>
      <x:c r="E61" t="str">
        <x:v>Variable</x:v>
      </x:c>
      <x:c r="F61" t="str">
        <x:v>Dépense loisirs</x:v>
      </x:c>
      <x:c r="G61" t="str">
        <x:v>Amazon</x:v>
      </x:c>
      <x:c r="H61" t="str">
        <x:v>PayPal</x:v>
      </x:c>
      <x:c r="I61" t="n">
        <x:v>141.24</x:v>
      </x:c>
      <x:c r="J61" t="n">
        <x:v>0</x:v>
      </x:c>
      <x:c r="K61" t="n">
        <x:f>I61*(1+J61/100)</x:f>
        <x:v>141.24</x:v>
      </x:c>
      <x:c r="L61" t="str">
        <x:v>Loisirs</x:v>
      </x:c>
      <x:c r="M61" t="str">
        <x:v>Payée</x:v>
      </x:c>
      <x:c r="N61" t="str"/>
    </x:row>
    <x:row r="62">
      <x:c r="A62" t="n">
        <x:v>46026</x:v>
      </x:c>
      <x:c r="B62" t="str">
        <x:v>DEP-0061</x:v>
      </x:c>
      <x:c r="C62" t="str">
        <x:v>Logement</x:v>
      </x:c>
      <x:c r="D62" t="str">
        <x:v>Loyer</x:v>
      </x:c>
      <x:c r="E62" t="str">
        <x:v>Fixe</x:v>
      </x:c>
      <x:c r="F62" t="str">
        <x:v>Dépense logement</x:v>
      </x:c>
      <x:c r="G62" t="str">
        <x:v>AXA</x:v>
      </x:c>
      <x:c r="H62" t="str">
        <x:v>Chèque</x:v>
      </x:c>
      <x:c r="I62" t="n">
        <x:v>366.44</x:v>
      </x:c>
      <x:c r="J62" t="n">
        <x:v>20</x:v>
      </x:c>
      <x:c r="K62" t="n">
        <x:f>I62*(1+J62/100)</x:f>
        <x:v>439.728</x:v>
      </x:c>
      <x:c r="L62" t="str">
        <x:v>Logement</x:v>
      </x:c>
      <x:c r="M62" t="str">
        <x:v>Payée</x:v>
      </x:c>
      <x:c r="N62" t="str"/>
    </x:row>
    <x:row r="63">
      <x:c r="A63" t="n">
        <x:v>46064</x:v>
      </x:c>
      <x:c r="B63" t="str">
        <x:v>DEP-0062</x:v>
      </x:c>
      <x:c r="C63" t="str">
        <x:v>Divers</x:v>
      </x:c>
      <x:c r="D63" t="str">
        <x:v>Autre</x:v>
      </x:c>
      <x:c r="E63" t="str">
        <x:v>Variable</x:v>
      </x:c>
      <x:c r="F63" t="str">
        <x:v>Dépense divers</x:v>
      </x:c>
      <x:c r="G63" t="str">
        <x:v>Decathlon</x:v>
      </x:c>
      <x:c r="H63" t="str">
        <x:v>Virement</x:v>
      </x:c>
      <x:c r="I63" t="n">
        <x:v>389.34</x:v>
      </x:c>
      <x:c r="J63" t="n">
        <x:v>0</x:v>
      </x:c>
      <x:c r="K63" t="n">
        <x:f>I63*(1+J63/100)</x:f>
        <x:v>389.34</x:v>
      </x:c>
      <x:c r="L63" t="str">
        <x:v>Divers</x:v>
      </x:c>
      <x:c r="M63" t="str">
        <x:v>En attente</x:v>
      </x:c>
      <x:c r="N63" t="str"/>
    </x:row>
    <x:row r="64">
      <x:c r="A64" t="n">
        <x:v>46109</x:v>
      </x:c>
      <x:c r="B64" t="str">
        <x:v>DEP-0063</x:v>
      </x:c>
      <x:c r="C64" t="str">
        <x:v>Logement</x:v>
      </x:c>
      <x:c r="D64" t="str">
        <x:v>Loyer</x:v>
      </x:c>
      <x:c r="E64" t="str">
        <x:v>Fixe</x:v>
      </x:c>
      <x:c r="F64" t="str">
        <x:v>Dépense logement</x:v>
      </x:c>
      <x:c r="G64" t="str">
        <x:v>MAIF</x:v>
      </x:c>
      <x:c r="H64" t="str">
        <x:v>Prélèvement</x:v>
      </x:c>
      <x:c r="I64" t="n">
        <x:v>219.85</x:v>
      </x:c>
      <x:c r="J64" t="n">
        <x:v>5.5</x:v>
      </x:c>
      <x:c r="K64" t="n">
        <x:f>I64*(1+J64/100)</x:f>
        <x:v>231.94174999999998</x:v>
      </x:c>
      <x:c r="L64" t="str">
        <x:v>Logement</x:v>
      </x:c>
      <x:c r="M64" t="str">
        <x:v>Payée</x:v>
      </x:c>
      <x:c r="N64" t="str"/>
    </x:row>
    <x:row r="65">
      <x:c r="A65" t="n">
        <x:v>46181</x:v>
      </x:c>
      <x:c r="B65" t="str">
        <x:v>DEP-0064</x:v>
      </x:c>
      <x:c r="C65" t="str">
        <x:v>Transport</x:v>
      </x:c>
      <x:c r="D65" t="str">
        <x:v>Carburant</x:v>
      </x:c>
      <x:c r="E65" t="str">
        <x:v>Variable</x:v>
      </x:c>
      <x:c r="F65" t="str">
        <x:v>Dépense transport</x:v>
      </x:c>
      <x:c r="G65" t="str">
        <x:v>Orange</x:v>
      </x:c>
      <x:c r="H65" t="str">
        <x:v>Virement</x:v>
      </x:c>
      <x:c r="I65" t="n">
        <x:v>246.49</x:v>
      </x:c>
      <x:c r="J65" t="n">
        <x:v>0</x:v>
      </x:c>
      <x:c r="K65" t="n">
        <x:f>I65*(1+J65/100)</x:f>
        <x:v>246.49</x:v>
      </x:c>
      <x:c r="L65" t="str">
        <x:v>Transport</x:v>
      </x:c>
      <x:c r="M65" t="str">
        <x:v>À vérifier</x:v>
      </x:c>
      <x:c r="N65" t="str"/>
    </x:row>
    <x:row r="66">
      <x:c r="A66" t="n">
        <x:v>46085</x:v>
      </x:c>
      <x:c r="B66" t="str">
        <x:v>DEP-0065</x:v>
      </x:c>
      <x:c r="C66" t="str">
        <x:v>Énergie</x:v>
      </x:c>
      <x:c r="D66" t="str">
        <x:v>Électricité</x:v>
      </x:c>
      <x:c r="E66" t="str">
        <x:v>Fixe</x:v>
      </x:c>
      <x:c r="F66" t="str">
        <x:v>Dépense énergie</x:v>
      </x:c>
      <x:c r="G66" t="str">
        <x:v>AXA</x:v>
      </x:c>
      <x:c r="H66" t="str">
        <x:v>Carte bancaire</x:v>
      </x:c>
      <x:c r="I66" t="n">
        <x:v>380.41</x:v>
      </x:c>
      <x:c r="J66" t="n">
        <x:v>20</x:v>
      </x:c>
      <x:c r="K66" t="n">
        <x:f>I66*(1+J66/100)</x:f>
        <x:v>456.492</x:v>
      </x:c>
      <x:c r="L66" t="str">
        <x:v>Énergie</x:v>
      </x:c>
      <x:c r="M66" t="str">
        <x:v>Payée</x:v>
      </x:c>
      <x:c r="N66" t="str"/>
    </x:row>
    <x:row r="67">
      <x:c r="A67" t="n">
        <x:v>46372</x:v>
      </x:c>
      <x:c r="B67" t="str">
        <x:v>DEP-0066</x:v>
      </x:c>
      <x:c r="C67" t="str">
        <x:v>Transport</x:v>
      </x:c>
      <x:c r="D67" t="str">
        <x:v>Carburant</x:v>
      </x:c>
      <x:c r="E67" t="str">
        <x:v>Variable</x:v>
      </x:c>
      <x:c r="F67" t="str">
        <x:v>Dépense transport</x:v>
      </x:c>
      <x:c r="G67" t="str">
        <x:v>Leroy Merlin</x:v>
      </x:c>
      <x:c r="H67" t="str">
        <x:v>Prélèvement</x:v>
      </x:c>
      <x:c r="I67" t="n">
        <x:v>527.35</x:v>
      </x:c>
      <x:c r="J67" t="n">
        <x:v>0</x:v>
      </x:c>
      <x:c r="K67" t="n">
        <x:f>I67*(1+J67/100)</x:f>
        <x:v>527.35</x:v>
      </x:c>
      <x:c r="L67" t="str">
        <x:v>Transport</x:v>
      </x:c>
      <x:c r="M67" t="str">
        <x:v>En attente</x:v>
      </x:c>
      <x:c r="N67" t="str"/>
    </x:row>
    <x:row r="68">
      <x:c r="A68" t="n">
        <x:v>46247</x:v>
      </x:c>
      <x:c r="B68" t="str">
        <x:v>DEP-0067</x:v>
      </x:c>
      <x:c r="C68" t="str">
        <x:v>Logement</x:v>
      </x:c>
      <x:c r="D68" t="str">
        <x:v>Loyer</x:v>
      </x:c>
      <x:c r="E68" t="str">
        <x:v>Fixe</x:v>
      </x:c>
      <x:c r="F68" t="str">
        <x:v>Dépense logement</x:v>
      </x:c>
      <x:c r="G68" t="str">
        <x:v>Boulanger</x:v>
      </x:c>
      <x:c r="H68" t="str">
        <x:v>Espèces</x:v>
      </x:c>
      <x:c r="I68" t="n">
        <x:v>289.34</x:v>
      </x:c>
      <x:c r="J68" t="n">
        <x:v>10</x:v>
      </x:c>
      <x:c r="K68" t="n">
        <x:f>I68*(1+J68/100)</x:f>
        <x:v>318.274</x:v>
      </x:c>
      <x:c r="L68" t="str">
        <x:v>Logement</x:v>
      </x:c>
      <x:c r="M68" t="str">
        <x:v>Payée</x:v>
      </x:c>
      <x:c r="N68" t="str"/>
    </x:row>
    <x:row r="69">
      <x:c r="A69" t="n">
        <x:v>46206</x:v>
      </x:c>
      <x:c r="B69" t="str">
        <x:v>DEP-0068</x:v>
      </x:c>
      <x:c r="C69" t="str">
        <x:v>Impôts</x:v>
      </x:c>
      <x:c r="D69" t="str">
        <x:v>Taxe</x:v>
      </x:c>
      <x:c r="E69" t="str">
        <x:v>Fixe</x:v>
      </x:c>
      <x:c r="F69" t="str">
        <x:v>Dépense impôts</x:v>
      </x:c>
      <x:c r="G69" t="str">
        <x:v>Doctolib</x:v>
      </x:c>
      <x:c r="H69" t="str">
        <x:v>Chèque</x:v>
      </x:c>
      <x:c r="I69" t="n">
        <x:v>22.02</x:v>
      </x:c>
      <x:c r="J69" t="n">
        <x:v>0</x:v>
      </x:c>
      <x:c r="K69" t="n">
        <x:f>I69*(1+J69/100)</x:f>
        <x:v>22.02</x:v>
      </x:c>
      <x:c r="L69" t="str">
        <x:v>Impôts</x:v>
      </x:c>
      <x:c r="M69" t="str">
        <x:v>À vérifier</x:v>
      </x:c>
      <x:c r="N69" t="str"/>
    </x:row>
    <x:row r="70">
      <x:c r="A70" t="n">
        <x:v>46098</x:v>
      </x:c>
      <x:c r="B70" t="str">
        <x:v>DEP-0069</x:v>
      </x:c>
      <x:c r="C70" t="str">
        <x:v>Téléphone</x:v>
      </x:c>
      <x:c r="D70" t="str">
        <x:v>Mobile</x:v>
      </x:c>
      <x:c r="E70" t="str">
        <x:v>Fixe</x:v>
      </x:c>
      <x:c r="F70" t="str">
        <x:v>Dépense téléphone</x:v>
      </x:c>
      <x:c r="G70" t="str">
        <x:v>Doctolib</x:v>
      </x:c>
      <x:c r="H70" t="str">
        <x:v>Chèque</x:v>
      </x:c>
      <x:c r="I70" t="n">
        <x:v>312.2</x:v>
      </x:c>
      <x:c r="J70" t="n">
        <x:v>10</x:v>
      </x:c>
      <x:c r="K70" t="n">
        <x:f>I70*(1+J70/100)</x:f>
        <x:v>343.42</x:v>
      </x:c>
      <x:c r="L70" t="str">
        <x:v>Téléphone</x:v>
      </x:c>
      <x:c r="M70" t="str">
        <x:v>En attente</x:v>
      </x:c>
      <x:c r="N70" t="str"/>
    </x:row>
    <x:row r="71">
      <x:c r="A71" t="n">
        <x:v>46338</x:v>
      </x:c>
      <x:c r="B71" t="str">
        <x:v>DEP-0070</x:v>
      </x:c>
      <x:c r="C71" t="str">
        <x:v>Loisirs</x:v>
      </x:c>
      <x:c r="D71" t="str">
        <x:v>Restaurant</x:v>
      </x:c>
      <x:c r="E71" t="str">
        <x:v>Variable</x:v>
      </x:c>
      <x:c r="F71" t="str">
        <x:v>Dépense loisirs</x:v>
      </x:c>
      <x:c r="G71" t="str">
        <x:v>Carrefour</x:v>
      </x:c>
      <x:c r="H71" t="str">
        <x:v>Chèque</x:v>
      </x:c>
      <x:c r="I71" t="n">
        <x:v>82.4</x:v>
      </x:c>
      <x:c r="J71" t="n">
        <x:v>20</x:v>
      </x:c>
      <x:c r="K71" t="n">
        <x:f>I71*(1+J71/100)</x:f>
        <x:v>98.88000000000001</x:v>
      </x:c>
      <x:c r="L71" t="str">
        <x:v>Loisirs</x:v>
      </x:c>
      <x:c r="M71" t="str">
        <x:v>Payée</x:v>
      </x:c>
      <x:c r="N71" t="str"/>
    </x:row>
    <x:row r="72">
      <x:c r="A72" t="n">
        <x:v>46094</x:v>
      </x:c>
      <x:c r="B72" t="str">
        <x:v>DEP-0071</x:v>
      </x:c>
      <x:c r="C72" t="str">
        <x:v>Téléphone</x:v>
      </x:c>
      <x:c r="D72" t="str">
        <x:v>Mobile</x:v>
      </x:c>
      <x:c r="E72" t="str">
        <x:v>Fixe</x:v>
      </x:c>
      <x:c r="F72" t="str">
        <x:v>Dépense téléphone</x:v>
      </x:c>
      <x:c r="G72" t="str">
        <x:v>Leroy Merlin</x:v>
      </x:c>
      <x:c r="H72" t="str">
        <x:v>Chèque</x:v>
      </x:c>
      <x:c r="I72" t="n">
        <x:v>118.32</x:v>
      </x:c>
      <x:c r="J72" t="n">
        <x:v>20</x:v>
      </x:c>
      <x:c r="K72" t="n">
        <x:f>I72*(1+J72/100)</x:f>
        <x:v>141.98399999999998</x:v>
      </x:c>
      <x:c r="L72" t="str">
        <x:v>Téléphone</x:v>
      </x:c>
      <x:c r="M72" t="str">
        <x:v>Payée</x:v>
      </x:c>
      <x:c r="N72" t="str"/>
    </x:row>
    <x:row r="73">
      <x:c r="A73" t="n">
        <x:v>46321</x:v>
      </x:c>
      <x:c r="B73" t="str">
        <x:v>DEP-0072</x:v>
      </x:c>
      <x:c r="C73" t="str">
        <x:v>Internet</x:v>
      </x:c>
      <x:c r="D73" t="str">
        <x:v>Fibre</x:v>
      </x:c>
      <x:c r="E73" t="str">
        <x:v>Fixe</x:v>
      </x:c>
      <x:c r="F73" t="str">
        <x:v>Dépense internet</x:v>
      </x:c>
      <x:c r="G73" t="str">
        <x:v>Intermarché</x:v>
      </x:c>
      <x:c r="H73" t="str">
        <x:v>PayPal</x:v>
      </x:c>
      <x:c r="I73" t="n">
        <x:v>560.91</x:v>
      </x:c>
      <x:c r="J73" t="n">
        <x:v>5.5</x:v>
      </x:c>
      <x:c r="K73" t="n">
        <x:f>I73*(1+J73/100)</x:f>
        <x:v>591.76005</x:v>
      </x:c>
      <x:c r="L73" t="str">
        <x:v>Internet</x:v>
      </x:c>
      <x:c r="M73" t="str">
        <x:v>En attente</x:v>
      </x:c>
      <x:c r="N73" t="str"/>
    </x:row>
    <x:row r="74">
      <x:c r="A74" t="n">
        <x:v>46031</x:v>
      </x:c>
      <x:c r="B74" t="str">
        <x:v>DEP-0073</x:v>
      </x:c>
      <x:c r="C74" t="str">
        <x:v>Internet</x:v>
      </x:c>
      <x:c r="D74" t="str">
        <x:v>Fibre</x:v>
      </x:c>
      <x:c r="E74" t="str">
        <x:v>Fixe</x:v>
      </x:c>
      <x:c r="F74" t="str">
        <x:v>Dépense internet</x:v>
      </x:c>
      <x:c r="G74" t="str">
        <x:v>Amazon</x:v>
      </x:c>
      <x:c r="H74" t="str">
        <x:v>PayPal</x:v>
      </x:c>
      <x:c r="I74" t="n">
        <x:v>455.04</x:v>
      </x:c>
      <x:c r="J74" t="n">
        <x:v>5.5</x:v>
      </x:c>
      <x:c r="K74" t="n">
        <x:f>I74*(1+J74/100)</x:f>
        <x:v>480.0672</x:v>
      </x:c>
      <x:c r="L74" t="str">
        <x:v>Internet</x:v>
      </x:c>
      <x:c r="M74" t="str">
        <x:v>À vérifier</x:v>
      </x:c>
      <x:c r="N74" t="str"/>
    </x:row>
    <x:row r="75">
      <x:c r="A75" t="n">
        <x:v>46081</x:v>
      </x:c>
      <x:c r="B75" t="str">
        <x:v>DEP-0074</x:v>
      </x:c>
      <x:c r="C75" t="str">
        <x:v>Impôts</x:v>
      </x:c>
      <x:c r="D75" t="str">
        <x:v>Taxe</x:v>
      </x:c>
      <x:c r="E75" t="str">
        <x:v>Fixe</x:v>
      </x:c>
      <x:c r="F75" t="str">
        <x:v>Dépense impôts</x:v>
      </x:c>
      <x:c r="G75" t="str">
        <x:v>TotalEnergies</x:v>
      </x:c>
      <x:c r="H75" t="str">
        <x:v>Prélèvement</x:v>
      </x:c>
      <x:c r="I75" t="n">
        <x:v>372.26</x:v>
      </x:c>
      <x:c r="J75" t="n">
        <x:v>0</x:v>
      </x:c>
      <x:c r="K75" t="n">
        <x:f>I75*(1+J75/100)</x:f>
        <x:v>372.26</x:v>
      </x:c>
      <x:c r="L75" t="str">
        <x:v>Impôts</x:v>
      </x:c>
      <x:c r="M75" t="str">
        <x:v>En attente</x:v>
      </x:c>
      <x:c r="N75" t="str"/>
    </x:row>
    <x:row r="76">
      <x:c r="A76" t="n">
        <x:v>46142</x:v>
      </x:c>
      <x:c r="B76" t="str">
        <x:v>DEP-0075</x:v>
      </x:c>
      <x:c r="C76" t="str">
        <x:v>Logement</x:v>
      </x:c>
      <x:c r="D76" t="str">
        <x:v>Loyer</x:v>
      </x:c>
      <x:c r="E76" t="str">
        <x:v>Fixe</x:v>
      </x:c>
      <x:c r="F76" t="str">
        <x:v>Dépense logement</x:v>
      </x:c>
      <x:c r="G76" t="str">
        <x:v>SNCF</x:v>
      </x:c>
      <x:c r="H76" t="str">
        <x:v>Chèque</x:v>
      </x:c>
      <x:c r="I76" t="n">
        <x:v>45.78</x:v>
      </x:c>
      <x:c r="J76" t="n">
        <x:v>5.5</x:v>
      </x:c>
      <x:c r="K76" t="n">
        <x:f>I76*(1+J76/100)</x:f>
        <x:v>48.2979</x:v>
      </x:c>
      <x:c r="L76" t="str">
        <x:v>Logement</x:v>
      </x:c>
      <x:c r="M76" t="str">
        <x:v>À vérifier</x:v>
      </x:c>
      <x:c r="N76" t="str"/>
    </x:row>
    <x:row r="77">
      <x:c r="A77" t="n">
        <x:v>46353</x:v>
      </x:c>
      <x:c r="B77" t="str">
        <x:v>DEP-0076</x:v>
      </x:c>
      <x:c r="C77" t="str">
        <x:v>Énergie</x:v>
      </x:c>
      <x:c r="D77" t="str">
        <x:v>Électricité</x:v>
      </x:c>
      <x:c r="E77" t="str">
        <x:v>Fixe</x:v>
      </x:c>
      <x:c r="F77" t="str">
        <x:v>Dépense énergie</x:v>
      </x:c>
      <x:c r="G77" t="str">
        <x:v>EDF</x:v>
      </x:c>
      <x:c r="H77" t="str">
        <x:v>Espèces</x:v>
      </x:c>
      <x:c r="I77" t="n">
        <x:v>498.53</x:v>
      </x:c>
      <x:c r="J77" t="n">
        <x:v>20</x:v>
      </x:c>
      <x:c r="K77" t="n">
        <x:f>I77*(1+J77/100)</x:f>
        <x:v>598.236</x:v>
      </x:c>
      <x:c r="L77" t="str">
        <x:v>Énergie</x:v>
      </x:c>
      <x:c r="M77" t="str">
        <x:v>Payée</x:v>
      </x:c>
      <x:c r="N77" t="str"/>
    </x:row>
    <x:row r="78">
      <x:c r="A78" t="n">
        <x:v>46312</x:v>
      </x:c>
      <x:c r="B78" t="str">
        <x:v>DEP-0077</x:v>
      </x:c>
      <x:c r="C78" t="str">
        <x:v>Téléphone</x:v>
      </x:c>
      <x:c r="D78" t="str">
        <x:v>Mobile</x:v>
      </x:c>
      <x:c r="E78" t="str">
        <x:v>Fixe</x:v>
      </x:c>
      <x:c r="F78" t="str">
        <x:v>Dépense téléphone</x:v>
      </x:c>
      <x:c r="G78" t="str">
        <x:v>Boulanger</x:v>
      </x:c>
      <x:c r="H78" t="str">
        <x:v>Prélèvement</x:v>
      </x:c>
      <x:c r="I78" t="n">
        <x:v>155.46</x:v>
      </x:c>
      <x:c r="J78" t="n">
        <x:v>5.5</x:v>
      </x:c>
      <x:c r="K78" t="n">
        <x:f>I78*(1+J78/100)</x:f>
        <x:v>164.0103</x:v>
      </x:c>
      <x:c r="L78" t="str">
        <x:v>Téléphone</x:v>
      </x:c>
      <x:c r="M78" t="str">
        <x:v>À vérifier</x:v>
      </x:c>
      <x:c r="N78" t="str"/>
    </x:row>
    <x:row r="79">
      <x:c r="A79" t="n">
        <x:v>46265</x:v>
      </x:c>
      <x:c r="B79" t="str">
        <x:v>DEP-0078</x:v>
      </x:c>
      <x:c r="C79" t="str">
        <x:v>Assurances</x:v>
      </x:c>
      <x:c r="D79" t="str">
        <x:v>Habitation</x:v>
      </x:c>
      <x:c r="E79" t="str">
        <x:v>Fixe</x:v>
      </x:c>
      <x:c r="F79" t="str">
        <x:v>Dépense assurances</x:v>
      </x:c>
      <x:c r="G79" t="str">
        <x:v>Decathlon</x:v>
      </x:c>
      <x:c r="H79" t="str">
        <x:v>Chèque</x:v>
      </x:c>
      <x:c r="I79" t="n">
        <x:v>644.76</x:v>
      </x:c>
      <x:c r="J79" t="n">
        <x:v>5.5</x:v>
      </x:c>
      <x:c r="K79" t="n">
        <x:f>I79*(1+J79/100)</x:f>
        <x:v>680.2217999999999</x:v>
      </x:c>
      <x:c r="L79" t="str">
        <x:v>Assurances</x:v>
      </x:c>
      <x:c r="M79" t="str">
        <x:v>En attente</x:v>
      </x:c>
      <x:c r="N79" t="str"/>
    </x:row>
    <x:row r="80">
      <x:c r="A80" t="n">
        <x:v>46223</x:v>
      </x:c>
      <x:c r="B80" t="str">
        <x:v>DEP-0079</x:v>
      </x:c>
      <x:c r="C80" t="str">
        <x:v>Énergie</x:v>
      </x:c>
      <x:c r="D80" t="str">
        <x:v>Électricité</x:v>
      </x:c>
      <x:c r="E80" t="str">
        <x:v>Fixe</x:v>
      </x:c>
      <x:c r="F80" t="str">
        <x:v>Dépense énergie</x:v>
      </x:c>
      <x:c r="G80" t="str">
        <x:v>TotalEnergies</x:v>
      </x:c>
      <x:c r="H80" t="str">
        <x:v>Chèque</x:v>
      </x:c>
      <x:c r="I80" t="n">
        <x:v>516.99</x:v>
      </x:c>
      <x:c r="J80" t="n">
        <x:v>0</x:v>
      </x:c>
      <x:c r="K80" t="n">
        <x:f>I80*(1+J80/100)</x:f>
        <x:v>516.99</x:v>
      </x:c>
      <x:c r="L80" t="str">
        <x:v>Énergie</x:v>
      </x:c>
      <x:c r="M80" t="str">
        <x:v>À vérifier</x:v>
      </x:c>
      <x:c r="N80" t="str"/>
    </x:row>
    <x:row r="81">
      <x:c r="A81" t="n">
        <x:v>46264</x:v>
      </x:c>
      <x:c r="B81" t="str">
        <x:v>DEP-0080</x:v>
      </x:c>
      <x:c r="C81" t="str">
        <x:v>Logement</x:v>
      </x:c>
      <x:c r="D81" t="str">
        <x:v>Loyer</x:v>
      </x:c>
      <x:c r="E81" t="str">
        <x:v>Fixe</x:v>
      </x:c>
      <x:c r="F81" t="str">
        <x:v>Dépense logement</x:v>
      </x:c>
      <x:c r="G81" t="str">
        <x:v>Amazon</x:v>
      </x:c>
      <x:c r="H81" t="str">
        <x:v>Virement</x:v>
      </x:c>
      <x:c r="I81" t="n">
        <x:v>337.26</x:v>
      </x:c>
      <x:c r="J81" t="n">
        <x:v>20</x:v>
      </x:c>
      <x:c r="K81" t="n">
        <x:f>I81*(1+J81/100)</x:f>
        <x:v>404.712</x:v>
      </x:c>
      <x:c r="L81" t="str">
        <x:v>Logement</x:v>
      </x:c>
      <x:c r="M81" t="str">
        <x:v>Payée</x:v>
      </x:c>
      <x:c r="N81" t="str"/>
    </x:row>
    <x:row r="82">
      <x:c r="A82" t="n">
        <x:v>46226</x:v>
      </x:c>
      <x:c r="B82" t="str">
        <x:v>DEP-0081</x:v>
      </x:c>
      <x:c r="C82" t="str">
        <x:v>Shopping</x:v>
      </x:c>
      <x:c r="D82" t="str">
        <x:v>Vêtements</x:v>
      </x:c>
      <x:c r="E82" t="str">
        <x:v>Variable</x:v>
      </x:c>
      <x:c r="F82" t="str">
        <x:v>Dépense shopping</x:v>
      </x:c>
      <x:c r="G82" t="str">
        <x:v>Doctolib</x:v>
      </x:c>
      <x:c r="H82" t="str">
        <x:v>Prélèvement</x:v>
      </x:c>
      <x:c r="I82" t="n">
        <x:v>452.4</x:v>
      </x:c>
      <x:c r="J82" t="n">
        <x:v>0</x:v>
      </x:c>
      <x:c r="K82" t="n">
        <x:f>I82*(1+J82/100)</x:f>
        <x:v>452.4</x:v>
      </x:c>
      <x:c r="L82" t="str">
        <x:v>Shopping</x:v>
      </x:c>
      <x:c r="M82" t="str">
        <x:v>À vérifier</x:v>
      </x:c>
      <x:c r="N82" t="str"/>
    </x:row>
    <x:row r="83">
      <x:c r="A83" t="n">
        <x:v>46246</x:v>
      </x:c>
      <x:c r="B83" t="str">
        <x:v>DEP-0082</x:v>
      </x:c>
      <x:c r="C83" t="str">
        <x:v>Éducation</x:v>
      </x:c>
      <x:c r="D83" t="str">
        <x:v>Formation</x:v>
      </x:c>
      <x:c r="E83" t="str">
        <x:v>Variable</x:v>
      </x:c>
      <x:c r="F83" t="str">
        <x:v>Dépense éducation</x:v>
      </x:c>
      <x:c r="G83" t="str">
        <x:v>Leroy Merlin</x:v>
      </x:c>
      <x:c r="H83" t="str">
        <x:v>PayPal</x:v>
      </x:c>
      <x:c r="I83" t="n">
        <x:v>370.59</x:v>
      </x:c>
      <x:c r="J83" t="n">
        <x:v>0</x:v>
      </x:c>
      <x:c r="K83" t="n">
        <x:f>I83*(1+J83/100)</x:f>
        <x:v>370.59</x:v>
      </x:c>
      <x:c r="L83" t="str">
        <x:v>Éducation</x:v>
      </x:c>
      <x:c r="M83" t="str">
        <x:v>À vérifier</x:v>
      </x:c>
      <x:c r="N83" t="str"/>
    </x:row>
    <x:row r="84">
      <x:c r="A84" t="n">
        <x:v>46315</x:v>
      </x:c>
      <x:c r="B84" t="str">
        <x:v>DEP-0083</x:v>
      </x:c>
      <x:c r="C84" t="str">
        <x:v>Santé</x:v>
      </x:c>
      <x:c r="D84" t="str">
        <x:v>Pharmacie</x:v>
      </x:c>
      <x:c r="E84" t="str">
        <x:v>Variable</x:v>
      </x:c>
      <x:c r="F84" t="str">
        <x:v>Dépense santé</x:v>
      </x:c>
      <x:c r="G84" t="str">
        <x:v>Boulanger</x:v>
      </x:c>
      <x:c r="H84" t="str">
        <x:v>PayPal</x:v>
      </x:c>
      <x:c r="I84" t="n">
        <x:v>639.8</x:v>
      </x:c>
      <x:c r="J84" t="n">
        <x:v>20</x:v>
      </x:c>
      <x:c r="K84" t="n">
        <x:f>I84*(1+J84/100)</x:f>
        <x:v>767.7599999999999</x:v>
      </x:c>
      <x:c r="L84" t="str">
        <x:v>Santé</x:v>
      </x:c>
      <x:c r="M84" t="str">
        <x:v>Payée</x:v>
      </x:c>
      <x:c r="N84" t="str"/>
    </x:row>
    <x:row r="85">
      <x:c r="A85" t="n">
        <x:v>46358</x:v>
      </x:c>
      <x:c r="B85" t="str">
        <x:v>DEP-0084</x:v>
      </x:c>
      <x:c r="C85" t="str">
        <x:v>Santé</x:v>
      </x:c>
      <x:c r="D85" t="str">
        <x:v>Pharmacie</x:v>
      </x:c>
      <x:c r="E85" t="str">
        <x:v>Variable</x:v>
      </x:c>
      <x:c r="F85" t="str">
        <x:v>Dépense santé</x:v>
      </x:c>
      <x:c r="G85" t="str">
        <x:v>Carrefour</x:v>
      </x:c>
      <x:c r="H85" t="str">
        <x:v>Espèces</x:v>
      </x:c>
      <x:c r="I85" t="n">
        <x:v>73.15</x:v>
      </x:c>
      <x:c r="J85" t="n">
        <x:v>20</x:v>
      </x:c>
      <x:c r="K85" t="n">
        <x:f>I85*(1+J85/100)</x:f>
        <x:v>87.78</x:v>
      </x:c>
      <x:c r="L85" t="str">
        <x:v>Santé</x:v>
      </x:c>
      <x:c r="M85" t="str">
        <x:v>En attente</x:v>
      </x:c>
      <x:c r="N85" t="str"/>
    </x:row>
    <x:row r="86">
      <x:c r="A86" t="n">
        <x:v>46176</x:v>
      </x:c>
      <x:c r="B86" t="str">
        <x:v>DEP-0085</x:v>
      </x:c>
      <x:c r="C86" t="str">
        <x:v>Loisirs</x:v>
      </x:c>
      <x:c r="D86" t="str">
        <x:v>Restaurant</x:v>
      </x:c>
      <x:c r="E86" t="str">
        <x:v>Variable</x:v>
      </x:c>
      <x:c r="F86" t="str">
        <x:v>Dépense loisirs</x:v>
      </x:c>
      <x:c r="G86" t="str">
        <x:v>Boulanger</x:v>
      </x:c>
      <x:c r="H86" t="str">
        <x:v>Espèces</x:v>
      </x:c>
      <x:c r="I86" t="n">
        <x:v>392.37</x:v>
      </x:c>
      <x:c r="J86" t="n">
        <x:v>10</x:v>
      </x:c>
      <x:c r="K86" t="n">
        <x:f>I86*(1+J86/100)</x:f>
        <x:v>431.607</x:v>
      </x:c>
      <x:c r="L86" t="str">
        <x:v>Loisirs</x:v>
      </x:c>
      <x:c r="M86" t="str">
        <x:v>Payée</x:v>
      </x:c>
      <x:c r="N86" t="str"/>
    </x:row>
    <x:row r="87">
      <x:c r="A87" t="n">
        <x:v>46331</x:v>
      </x:c>
      <x:c r="B87" t="str">
        <x:v>DEP-0086</x:v>
      </x:c>
      <x:c r="C87" t="str">
        <x:v>Énergie</x:v>
      </x:c>
      <x:c r="D87" t="str">
        <x:v>Électricité</x:v>
      </x:c>
      <x:c r="E87" t="str">
        <x:v>Fixe</x:v>
      </x:c>
      <x:c r="F87" t="str">
        <x:v>Dépense énergie</x:v>
      </x:c>
      <x:c r="G87" t="str">
        <x:v>SNCF</x:v>
      </x:c>
      <x:c r="H87" t="str">
        <x:v>Espèces</x:v>
      </x:c>
      <x:c r="I87" t="n">
        <x:v>176.45</x:v>
      </x:c>
      <x:c r="J87" t="n">
        <x:v>5.5</x:v>
      </x:c>
      <x:c r="K87" t="n">
        <x:f>I87*(1+J87/100)</x:f>
        <x:v>186.15474999999998</x:v>
      </x:c>
      <x:c r="L87" t="str">
        <x:v>Énergie</x:v>
      </x:c>
      <x:c r="M87" t="str">
        <x:v>En attente</x:v>
      </x:c>
      <x:c r="N87" t="str"/>
    </x:row>
    <x:row r="88">
      <x:c r="A88" t="n">
        <x:v>46238</x:v>
      </x:c>
      <x:c r="B88" t="str">
        <x:v>DEP-0087</x:v>
      </x:c>
      <x:c r="C88" t="str">
        <x:v>Transport</x:v>
      </x:c>
      <x:c r="D88" t="str">
        <x:v>Carburant</x:v>
      </x:c>
      <x:c r="E88" t="str">
        <x:v>Variable</x:v>
      </x:c>
      <x:c r="F88" t="str">
        <x:v>Dépense transport</x:v>
      </x:c>
      <x:c r="G88" t="str">
        <x:v>Doctolib</x:v>
      </x:c>
      <x:c r="H88" t="str">
        <x:v>Chèque</x:v>
      </x:c>
      <x:c r="I88" t="n">
        <x:v>427.01</x:v>
      </x:c>
      <x:c r="J88" t="n">
        <x:v>5.5</x:v>
      </x:c>
      <x:c r="K88" t="n">
        <x:f>I88*(1+J88/100)</x:f>
        <x:v>450.49555</x:v>
      </x:c>
      <x:c r="L88" t="str">
        <x:v>Transport</x:v>
      </x:c>
      <x:c r="M88" t="str">
        <x:v>Payée</x:v>
      </x:c>
      <x:c r="N88" t="str"/>
    </x:row>
    <x:row r="89">
      <x:c r="A89" t="n">
        <x:v>46232</x:v>
      </x:c>
      <x:c r="B89" t="str">
        <x:v>DEP-0088</x:v>
      </x:c>
      <x:c r="C89" t="str">
        <x:v>Internet</x:v>
      </x:c>
      <x:c r="D89" t="str">
        <x:v>Fibre</x:v>
      </x:c>
      <x:c r="E89" t="str">
        <x:v>Fixe</x:v>
      </x:c>
      <x:c r="F89" t="str">
        <x:v>Dépense internet</x:v>
      </x:c>
      <x:c r="G89" t="str">
        <x:v>Intermarché</x:v>
      </x:c>
      <x:c r="H89" t="str">
        <x:v>Chèque</x:v>
      </x:c>
      <x:c r="I89" t="n">
        <x:v>630.69</x:v>
      </x:c>
      <x:c r="J89" t="n">
        <x:v>5.5</x:v>
      </x:c>
      <x:c r="K89" t="n">
        <x:f>I89*(1+J89/100)</x:f>
        <x:v>665.37795</x:v>
      </x:c>
      <x:c r="L89" t="str">
        <x:v>Internet</x:v>
      </x:c>
      <x:c r="M89" t="str">
        <x:v>Payée</x:v>
      </x:c>
      <x:c r="N89" t="str"/>
    </x:row>
    <x:row r="90">
      <x:c r="A90" t="n">
        <x:v>46082</x:v>
      </x:c>
      <x:c r="B90" t="str">
        <x:v>DEP-0089</x:v>
      </x:c>
      <x:c r="C90" t="str">
        <x:v>Internet</x:v>
      </x:c>
      <x:c r="D90" t="str">
        <x:v>Fibre</x:v>
      </x:c>
      <x:c r="E90" t="str">
        <x:v>Fixe</x:v>
      </x:c>
      <x:c r="F90" t="str">
        <x:v>Dépense internet</x:v>
      </x:c>
      <x:c r="G90" t="str">
        <x:v>TotalEnergies</x:v>
      </x:c>
      <x:c r="H90" t="str">
        <x:v>Espèces</x:v>
      </x:c>
      <x:c r="I90" t="n">
        <x:v>645.57</x:v>
      </x:c>
      <x:c r="J90" t="n">
        <x:v>10</x:v>
      </x:c>
      <x:c r="K90" t="n">
        <x:f>I90*(1+J90/100)</x:f>
        <x:v>710.1270000000001</x:v>
      </x:c>
      <x:c r="L90" t="str">
        <x:v>Internet</x:v>
      </x:c>
      <x:c r="M90" t="str">
        <x:v>À vérifier</x:v>
      </x:c>
      <x:c r="N90" t="str"/>
    </x:row>
    <x:row r="91">
      <x:c r="A91" t="n">
        <x:v>46128</x:v>
      </x:c>
      <x:c r="B91" t="str">
        <x:v>DEP-0090</x:v>
      </x:c>
      <x:c r="C91" t="str">
        <x:v>Transport</x:v>
      </x:c>
      <x:c r="D91" t="str">
        <x:v>Carburant</x:v>
      </x:c>
      <x:c r="E91" t="str">
        <x:v>Variable</x:v>
      </x:c>
      <x:c r="F91" t="str">
        <x:v>Dépense transport</x:v>
      </x:c>
      <x:c r="G91" t="str">
        <x:v>Doctolib</x:v>
      </x:c>
      <x:c r="H91" t="str">
        <x:v>Prélèvement</x:v>
      </x:c>
      <x:c r="I91" t="n">
        <x:v>434.85</x:v>
      </x:c>
      <x:c r="J91" t="n">
        <x:v>10</x:v>
      </x:c>
      <x:c r="K91" t="n">
        <x:f>I91*(1+J91/100)</x:f>
        <x:v>478.33500000000004</x:v>
      </x:c>
      <x:c r="L91" t="str">
        <x:v>Transport</x:v>
      </x:c>
      <x:c r="M91" t="str">
        <x:v>Payée</x:v>
      </x:c>
      <x:c r="N91" t="str"/>
    </x:row>
    <x:row r="92">
      <x:c r="A92" t="n">
        <x:v>46328</x:v>
      </x:c>
      <x:c r="B92" t="str">
        <x:v>DEP-0091</x:v>
      </x:c>
      <x:c r="C92" t="str">
        <x:v>Divers</x:v>
      </x:c>
      <x:c r="D92" t="str">
        <x:v>Autre</x:v>
      </x:c>
      <x:c r="E92" t="str">
        <x:v>Variable</x:v>
      </x:c>
      <x:c r="F92" t="str">
        <x:v>Dépense divers</x:v>
      </x:c>
      <x:c r="G92" t="str">
        <x:v>MAIF</x:v>
      </x:c>
      <x:c r="H92" t="str">
        <x:v>Virement</x:v>
      </x:c>
      <x:c r="I92" t="n">
        <x:v>183.63</x:v>
      </x:c>
      <x:c r="J92" t="n">
        <x:v>0</x:v>
      </x:c>
      <x:c r="K92" t="n">
        <x:f>I92*(1+J92/100)</x:f>
        <x:v>183.63</x:v>
      </x:c>
      <x:c r="L92" t="str">
        <x:v>Divers</x:v>
      </x:c>
      <x:c r="M92" t="str">
        <x:v>À vérifier</x:v>
      </x:c>
      <x:c r="N92" t="str"/>
    </x:row>
    <x:row r="93">
      <x:c r="A93" t="n">
        <x:v>46110</x:v>
      </x:c>
      <x:c r="B93" t="str">
        <x:v>DEP-0092</x:v>
      </x:c>
      <x:c r="C93" t="str">
        <x:v>Shopping</x:v>
      </x:c>
      <x:c r="D93" t="str">
        <x:v>Vêtements</x:v>
      </x:c>
      <x:c r="E93" t="str">
        <x:v>Variable</x:v>
      </x:c>
      <x:c r="F93" t="str">
        <x:v>Dépense shopping</x:v>
      </x:c>
      <x:c r="G93" t="str">
        <x:v>Decathlon</x:v>
      </x:c>
      <x:c r="H93" t="str">
        <x:v>Chèque</x:v>
      </x:c>
      <x:c r="I93" t="n">
        <x:v>18.39</x:v>
      </x:c>
      <x:c r="J93" t="n">
        <x:v>5.5</x:v>
      </x:c>
      <x:c r="K93" t="n">
        <x:f>I93*(1+J93/100)</x:f>
        <x:v>19.40145</x:v>
      </x:c>
      <x:c r="L93" t="str">
        <x:v>Shopping</x:v>
      </x:c>
      <x:c r="M93" t="str">
        <x:v>Payée</x:v>
      </x:c>
      <x:c r="N93" t="str"/>
    </x:row>
    <x:row r="94">
      <x:c r="A94" t="n">
        <x:v>46181</x:v>
      </x:c>
      <x:c r="B94" t="str">
        <x:v>DEP-0093</x:v>
      </x:c>
      <x:c r="C94" t="str">
        <x:v>Assurances</x:v>
      </x:c>
      <x:c r="D94" t="str">
        <x:v>Habitation</x:v>
      </x:c>
      <x:c r="E94" t="str">
        <x:v>Fixe</x:v>
      </x:c>
      <x:c r="F94" t="str">
        <x:v>Dépense assurances</x:v>
      </x:c>
      <x:c r="G94" t="str">
        <x:v>Decathlon</x:v>
      </x:c>
      <x:c r="H94" t="str">
        <x:v>Chèque</x:v>
      </x:c>
      <x:c r="I94" t="n">
        <x:v>49.72</x:v>
      </x:c>
      <x:c r="J94" t="n">
        <x:v>20</x:v>
      </x:c>
      <x:c r="K94" t="n">
        <x:f>I94*(1+J94/100)</x:f>
        <x:v>59.663999999999994</x:v>
      </x:c>
      <x:c r="L94" t="str">
        <x:v>Assurances</x:v>
      </x:c>
      <x:c r="M94" t="str">
        <x:v>À vérifier</x:v>
      </x:c>
      <x:c r="N94" t="str"/>
    </x:row>
    <x:row r="95">
      <x:c r="A95" t="n">
        <x:v>46050</x:v>
      </x:c>
      <x:c r="B95" t="str">
        <x:v>DEP-0094</x:v>
      </x:c>
      <x:c r="C95" t="str">
        <x:v>Logement</x:v>
      </x:c>
      <x:c r="D95" t="str">
        <x:v>Loyer</x:v>
      </x:c>
      <x:c r="E95" t="str">
        <x:v>Fixe</x:v>
      </x:c>
      <x:c r="F95" t="str">
        <x:v>Dépense logement</x:v>
      </x:c>
      <x:c r="G95" t="str">
        <x:v>Doctolib</x:v>
      </x:c>
      <x:c r="H95" t="str">
        <x:v>Prélèvement</x:v>
      </x:c>
      <x:c r="I95" t="n">
        <x:v>499.01</x:v>
      </x:c>
      <x:c r="J95" t="n">
        <x:v>10</x:v>
      </x:c>
      <x:c r="K95" t="n">
        <x:f>I95*(1+J95/100)</x:f>
        <x:v>548.9110000000001</x:v>
      </x:c>
      <x:c r="L95" t="str">
        <x:v>Logement</x:v>
      </x:c>
      <x:c r="M95" t="str">
        <x:v>Payée</x:v>
      </x:c>
      <x:c r="N95" t="str"/>
    </x:row>
    <x:row r="96">
      <x:c r="A96" t="n">
        <x:v>46327</x:v>
      </x:c>
      <x:c r="B96" t="str">
        <x:v>DEP-0095</x:v>
      </x:c>
      <x:c r="C96" t="str">
        <x:v>Santé</x:v>
      </x:c>
      <x:c r="D96" t="str">
        <x:v>Pharmacie</x:v>
      </x:c>
      <x:c r="E96" t="str">
        <x:v>Variable</x:v>
      </x:c>
      <x:c r="F96" t="str">
        <x:v>Dépense santé</x:v>
      </x:c>
      <x:c r="G96" t="str">
        <x:v>Doctolib</x:v>
      </x:c>
      <x:c r="H96" t="str">
        <x:v>PayPal</x:v>
      </x:c>
      <x:c r="I96" t="n">
        <x:v>181.97</x:v>
      </x:c>
      <x:c r="J96" t="n">
        <x:v>0</x:v>
      </x:c>
      <x:c r="K96" t="n">
        <x:f>I96*(1+J96/100)</x:f>
        <x:v>181.97</x:v>
      </x:c>
      <x:c r="L96" t="str">
        <x:v>Santé</x:v>
      </x:c>
      <x:c r="M96" t="str">
        <x:v>Payée</x:v>
      </x:c>
      <x:c r="N96" t="str"/>
    </x:row>
    <x:row r="97">
      <x:c r="A97" t="n">
        <x:v>46308</x:v>
      </x:c>
      <x:c r="B97" t="str">
        <x:v>DEP-0096</x:v>
      </x:c>
      <x:c r="C97" t="str">
        <x:v>Impôts</x:v>
      </x:c>
      <x:c r="D97" t="str">
        <x:v>Taxe</x:v>
      </x:c>
      <x:c r="E97" t="str">
        <x:v>Fixe</x:v>
      </x:c>
      <x:c r="F97" t="str">
        <x:v>Dépense impôts</x:v>
      </x:c>
      <x:c r="G97" t="str">
        <x:v>La Poste</x:v>
      </x:c>
      <x:c r="H97" t="str">
        <x:v>Espèces</x:v>
      </x:c>
      <x:c r="I97" t="n">
        <x:v>632.99</x:v>
      </x:c>
      <x:c r="J97" t="n">
        <x:v>10</x:v>
      </x:c>
      <x:c r="K97" t="n">
        <x:f>I97*(1+J97/100)</x:f>
        <x:v>696.2890000000001</x:v>
      </x:c>
      <x:c r="L97" t="str">
        <x:v>Impôts</x:v>
      </x:c>
      <x:c r="M97" t="str">
        <x:v>En attente</x:v>
      </x:c>
      <x:c r="N97" t="str"/>
    </x:row>
    <x:row r="98">
      <x:c r="A98" t="n">
        <x:v>46188</x:v>
      </x:c>
      <x:c r="B98" t="str">
        <x:v>DEP-0097</x:v>
      </x:c>
      <x:c r="C98" t="str">
        <x:v>Divers</x:v>
      </x:c>
      <x:c r="D98" t="str">
        <x:v>Autre</x:v>
      </x:c>
      <x:c r="E98" t="str">
        <x:v>Variable</x:v>
      </x:c>
      <x:c r="F98" t="str">
        <x:v>Dépense divers</x:v>
      </x:c>
      <x:c r="G98" t="str">
        <x:v>Carrefour</x:v>
      </x:c>
      <x:c r="H98" t="str">
        <x:v>Carte bancaire</x:v>
      </x:c>
      <x:c r="I98" t="n">
        <x:v>131.93</x:v>
      </x:c>
      <x:c r="J98" t="n">
        <x:v>0</x:v>
      </x:c>
      <x:c r="K98" t="n">
        <x:f>I98*(1+J98/100)</x:f>
        <x:v>131.93</x:v>
      </x:c>
      <x:c r="L98" t="str">
        <x:v>Divers</x:v>
      </x:c>
      <x:c r="M98" t="str">
        <x:v>Payée</x:v>
      </x:c>
      <x:c r="N98" t="str"/>
    </x:row>
    <x:row r="99">
      <x:c r="A99" t="n">
        <x:v>46343</x:v>
      </x:c>
      <x:c r="B99" t="str">
        <x:v>DEP-0098</x:v>
      </x:c>
      <x:c r="C99" t="str">
        <x:v>Impôts</x:v>
      </x:c>
      <x:c r="D99" t="str">
        <x:v>Taxe</x:v>
      </x:c>
      <x:c r="E99" t="str">
        <x:v>Fixe</x:v>
      </x:c>
      <x:c r="F99" t="str">
        <x:v>Dépense impôts</x:v>
      </x:c>
      <x:c r="G99" t="str">
        <x:v>Doctolib</x:v>
      </x:c>
      <x:c r="H99" t="str">
        <x:v>Chèque</x:v>
      </x:c>
      <x:c r="I99" t="n">
        <x:v>74.28</x:v>
      </x:c>
      <x:c r="J99" t="n">
        <x:v>0</x:v>
      </x:c>
      <x:c r="K99" t="n">
        <x:f>I99*(1+J99/100)</x:f>
        <x:v>74.28</x:v>
      </x:c>
      <x:c r="L99" t="str">
        <x:v>Impôts</x:v>
      </x:c>
      <x:c r="M99" t="str">
        <x:v>Payée</x:v>
      </x:c>
      <x:c r="N99" t="str"/>
    </x:row>
    <x:row r="100">
      <x:c r="A100" t="n">
        <x:v>46125</x:v>
      </x:c>
      <x:c r="B100" t="str">
        <x:v>DEP-0099</x:v>
      </x:c>
      <x:c r="C100" t="str">
        <x:v>Shopping</x:v>
      </x:c>
      <x:c r="D100" t="str">
        <x:v>Vêtements</x:v>
      </x:c>
      <x:c r="E100" t="str">
        <x:v>Variable</x:v>
      </x:c>
      <x:c r="F100" t="str">
        <x:v>Dépense shopping</x:v>
      </x:c>
      <x:c r="G100" t="str">
        <x:v>MAIF</x:v>
      </x:c>
      <x:c r="H100" t="str">
        <x:v>Chèque</x:v>
      </x:c>
      <x:c r="I100" t="n">
        <x:v>460.34</x:v>
      </x:c>
      <x:c r="J100" t="n">
        <x:v>5.5</x:v>
      </x:c>
      <x:c r="K100" t="n">
        <x:f>I100*(1+J100/100)</x:f>
        <x:v>485.65869999999995</x:v>
      </x:c>
      <x:c r="L100" t="str">
        <x:v>Shopping</x:v>
      </x:c>
      <x:c r="M100" t="str">
        <x:v>Payée</x:v>
      </x:c>
      <x:c r="N100" t="str"/>
    </x:row>
    <x:row r="101">
      <x:c r="A101" t="n">
        <x:v>46073</x:v>
      </x:c>
      <x:c r="B101" t="str">
        <x:v>DEP-0100</x:v>
      </x:c>
      <x:c r="C101" t="str">
        <x:v>Énergie</x:v>
      </x:c>
      <x:c r="D101" t="str">
        <x:v>Électricité</x:v>
      </x:c>
      <x:c r="E101" t="str">
        <x:v>Fixe</x:v>
      </x:c>
      <x:c r="F101" t="str">
        <x:v>Dépense énergie</x:v>
      </x:c>
      <x:c r="G101" t="str">
        <x:v>La Poste</x:v>
      </x:c>
      <x:c r="H101" t="str">
        <x:v>Espèces</x:v>
      </x:c>
      <x:c r="I101" t="n">
        <x:v>504.62</x:v>
      </x:c>
      <x:c r="J101" t="n">
        <x:v>5.5</x:v>
      </x:c>
      <x:c r="K101" t="n">
        <x:f>I101*(1+J101/100)</x:f>
        <x:v>532.3741</x:v>
      </x:c>
      <x:c r="L101" t="str">
        <x:v>Énergie</x:v>
      </x:c>
      <x:c r="M101" t="str">
        <x:v>En attente</x:v>
      </x:c>
      <x:c r="N101" t="str"/>
    </x:row>
    <x:row r="102">
      <x:c r="A102" t="n">
        <x:v>46119</x:v>
      </x:c>
      <x:c r="B102" t="str">
        <x:v>DEP-0101</x:v>
      </x:c>
      <x:c r="C102" t="str">
        <x:v>Loisirs</x:v>
      </x:c>
      <x:c r="D102" t="str">
        <x:v>Restaurant</x:v>
      </x:c>
      <x:c r="E102" t="str">
        <x:v>Variable</x:v>
      </x:c>
      <x:c r="F102" t="str">
        <x:v>Dépense loisirs</x:v>
      </x:c>
      <x:c r="G102" t="str">
        <x:v>Carrefour</x:v>
      </x:c>
      <x:c r="H102" t="str">
        <x:v>Virement</x:v>
      </x:c>
      <x:c r="I102" t="n">
        <x:v>618.53</x:v>
      </x:c>
      <x:c r="J102" t="n">
        <x:v>5.5</x:v>
      </x:c>
      <x:c r="K102" t="n">
        <x:f>I102*(1+J102/100)</x:f>
        <x:v>652.5491499999999</x:v>
      </x:c>
      <x:c r="L102" t="str">
        <x:v>Loisirs</x:v>
      </x:c>
      <x:c r="M102" t="str">
        <x:v>Payée</x:v>
      </x:c>
      <x:c r="N102" t="str"/>
    </x:row>
    <x:row r="103">
      <x:c r="A103" t="n">
        <x:v>46125</x:v>
      </x:c>
      <x:c r="B103" t="str">
        <x:v>DEP-0102</x:v>
      </x:c>
      <x:c r="C103" t="str">
        <x:v>Énergie</x:v>
      </x:c>
      <x:c r="D103" t="str">
        <x:v>Électricité</x:v>
      </x:c>
      <x:c r="E103" t="str">
        <x:v>Fixe</x:v>
      </x:c>
      <x:c r="F103" t="str">
        <x:v>Dépense énergie</x:v>
      </x:c>
      <x:c r="G103" t="str">
        <x:v>Doctolib</x:v>
      </x:c>
      <x:c r="H103" t="str">
        <x:v>Espèces</x:v>
      </x:c>
      <x:c r="I103" t="n">
        <x:v>564.28</x:v>
      </x:c>
      <x:c r="J103" t="n">
        <x:v>20</x:v>
      </x:c>
      <x:c r="K103" t="n">
        <x:f>I103*(1+J103/100)</x:f>
        <x:v>677.136</x:v>
      </x:c>
      <x:c r="L103" t="str">
        <x:v>Énergie</x:v>
      </x:c>
      <x:c r="M103" t="str">
        <x:v>Payée</x:v>
      </x:c>
      <x:c r="N103" t="str"/>
    </x:row>
    <x:row r="104">
      <x:c r="A104" t="n">
        <x:v>46151</x:v>
      </x:c>
      <x:c r="B104" t="str">
        <x:v>DEP-0103</x:v>
      </x:c>
      <x:c r="C104" t="str">
        <x:v>Alimentation</x:v>
      </x:c>
      <x:c r="D104" t="str">
        <x:v>Courses</x:v>
      </x:c>
      <x:c r="E104" t="str">
        <x:v>Variable</x:v>
      </x:c>
      <x:c r="F104" t="str">
        <x:v>Dépense alimentation</x:v>
      </x:c>
      <x:c r="G104" t="str">
        <x:v>MAIF</x:v>
      </x:c>
      <x:c r="H104" t="str">
        <x:v>Virement</x:v>
      </x:c>
      <x:c r="I104" t="n">
        <x:v>458.88</x:v>
      </x:c>
      <x:c r="J104" t="n">
        <x:v>0</x:v>
      </x:c>
      <x:c r="K104" t="n">
        <x:f>I104*(1+J104/100)</x:f>
        <x:v>458.88</x:v>
      </x:c>
      <x:c r="L104" t="str">
        <x:v>Alimentation</x:v>
      </x:c>
      <x:c r="M104" t="str">
        <x:v>À vérifier</x:v>
      </x:c>
      <x:c r="N104" t="str"/>
    </x:row>
    <x:row r="105">
      <x:c r="A105" t="n">
        <x:v>46075</x:v>
      </x:c>
      <x:c r="B105" t="str">
        <x:v>DEP-0104</x:v>
      </x:c>
      <x:c r="C105" t="str">
        <x:v>Loisirs</x:v>
      </x:c>
      <x:c r="D105" t="str">
        <x:v>Restaurant</x:v>
      </x:c>
      <x:c r="E105" t="str">
        <x:v>Variable</x:v>
      </x:c>
      <x:c r="F105" t="str">
        <x:v>Dépense loisirs</x:v>
      </x:c>
      <x:c r="G105" t="str">
        <x:v>Amazon</x:v>
      </x:c>
      <x:c r="H105" t="str">
        <x:v>Espèces</x:v>
      </x:c>
      <x:c r="I105" t="n">
        <x:v>264.19</x:v>
      </x:c>
      <x:c r="J105" t="n">
        <x:v>20</x:v>
      </x:c>
      <x:c r="K105" t="n">
        <x:f>I105*(1+J105/100)</x:f>
        <x:v>317.02799999999996</x:v>
      </x:c>
      <x:c r="L105" t="str">
        <x:v>Loisirs</x:v>
      </x:c>
      <x:c r="M105" t="str">
        <x:v>À vérifier</x:v>
      </x:c>
      <x:c r="N105" t="str"/>
    </x:row>
    <x:row r="106">
      <x:c r="A106" t="n">
        <x:v>46149</x:v>
      </x:c>
      <x:c r="B106" t="str">
        <x:v>DEP-0105</x:v>
      </x:c>
      <x:c r="C106" t="str">
        <x:v>Santé</x:v>
      </x:c>
      <x:c r="D106" t="str">
        <x:v>Pharmacie</x:v>
      </x:c>
      <x:c r="E106" t="str">
        <x:v>Variable</x:v>
      </x:c>
      <x:c r="F106" t="str">
        <x:v>Dépense santé</x:v>
      </x:c>
      <x:c r="G106" t="str">
        <x:v>Carrefour</x:v>
      </x:c>
      <x:c r="H106" t="str">
        <x:v>Chèque</x:v>
      </x:c>
      <x:c r="I106" t="n">
        <x:v>363.76</x:v>
      </x:c>
      <x:c r="J106" t="n">
        <x:v>10</x:v>
      </x:c>
      <x:c r="K106" t="n">
        <x:f>I106*(1+J106/100)</x:f>
        <x:v>400.136</x:v>
      </x:c>
      <x:c r="L106" t="str">
        <x:v>Santé</x:v>
      </x:c>
      <x:c r="M106" t="str">
        <x:v>Payée</x:v>
      </x:c>
      <x:c r="N106" t="str"/>
    </x:row>
    <x:row r="107">
      <x:c r="A107" t="n">
        <x:v>46208</x:v>
      </x:c>
      <x:c r="B107" t="str">
        <x:v>DEP-0106</x:v>
      </x:c>
      <x:c r="C107" t="str">
        <x:v>Alimentation</x:v>
      </x:c>
      <x:c r="D107" t="str">
        <x:v>Courses</x:v>
      </x:c>
      <x:c r="E107" t="str">
        <x:v>Variable</x:v>
      </x:c>
      <x:c r="F107" t="str">
        <x:v>Dépense alimentation</x:v>
      </x:c>
      <x:c r="G107" t="str">
        <x:v>Decathlon</x:v>
      </x:c>
      <x:c r="H107" t="str">
        <x:v>Virement</x:v>
      </x:c>
      <x:c r="I107" t="n">
        <x:v>22.56</x:v>
      </x:c>
      <x:c r="J107" t="n">
        <x:v>0</x:v>
      </x:c>
      <x:c r="K107" t="n">
        <x:f>I107*(1+J107/100)</x:f>
        <x:v>22.56</x:v>
      </x:c>
      <x:c r="L107" t="str">
        <x:v>Alimentation</x:v>
      </x:c>
      <x:c r="M107" t="str">
        <x:v>En attente</x:v>
      </x:c>
      <x:c r="N107" t="str"/>
    </x:row>
    <x:row r="108">
      <x:c r="A108" t="n">
        <x:v>46078</x:v>
      </x:c>
      <x:c r="B108" t="str">
        <x:v>DEP-0107</x:v>
      </x:c>
      <x:c r="C108" t="str">
        <x:v>Téléphone</x:v>
      </x:c>
      <x:c r="D108" t="str">
        <x:v>Mobile</x:v>
      </x:c>
      <x:c r="E108" t="str">
        <x:v>Fixe</x:v>
      </x:c>
      <x:c r="F108" t="str">
        <x:v>Dépense téléphone</x:v>
      </x:c>
      <x:c r="G108" t="str">
        <x:v>Intermarché</x:v>
      </x:c>
      <x:c r="H108" t="str">
        <x:v>Chèque</x:v>
      </x:c>
      <x:c r="I108" t="n">
        <x:v>594.24</x:v>
      </x:c>
      <x:c r="J108" t="n">
        <x:v>0</x:v>
      </x:c>
      <x:c r="K108" t="n">
        <x:f>I108*(1+J108/100)</x:f>
        <x:v>594.24</x:v>
      </x:c>
      <x:c r="L108" t="str">
        <x:v>Téléphone</x:v>
      </x:c>
      <x:c r="M108" t="str">
        <x:v>En attente</x:v>
      </x:c>
      <x:c r="N108" t="str"/>
    </x:row>
    <x:row r="109">
      <x:c r="A109" t="n">
        <x:v>46051</x:v>
      </x:c>
      <x:c r="B109" t="str">
        <x:v>DEP-0108</x:v>
      </x:c>
      <x:c r="C109" t="str">
        <x:v>Santé</x:v>
      </x:c>
      <x:c r="D109" t="str">
        <x:v>Pharmacie</x:v>
      </x:c>
      <x:c r="E109" t="str">
        <x:v>Variable</x:v>
      </x:c>
      <x:c r="F109" t="str">
        <x:v>Dépense santé</x:v>
      </x:c>
      <x:c r="G109" t="str">
        <x:v>EDF</x:v>
      </x:c>
      <x:c r="H109" t="str">
        <x:v>Espèces</x:v>
      </x:c>
      <x:c r="I109" t="n">
        <x:v>533.83</x:v>
      </x:c>
      <x:c r="J109" t="n">
        <x:v>0</x:v>
      </x:c>
      <x:c r="K109" t="n">
        <x:f>I109*(1+J109/100)</x:f>
        <x:v>533.83</x:v>
      </x:c>
      <x:c r="L109" t="str">
        <x:v>Santé</x:v>
      </x:c>
      <x:c r="M109" t="str">
        <x:v>Payée</x:v>
      </x:c>
      <x:c r="N109" t="str"/>
    </x:row>
    <x:row r="110">
      <x:c r="A110" t="n">
        <x:v>46142</x:v>
      </x:c>
      <x:c r="B110" t="str">
        <x:v>DEP-0109</x:v>
      </x:c>
      <x:c r="C110" t="str">
        <x:v>Alimentation</x:v>
      </x:c>
      <x:c r="D110" t="str">
        <x:v>Courses</x:v>
      </x:c>
      <x:c r="E110" t="str">
        <x:v>Variable</x:v>
      </x:c>
      <x:c r="F110" t="str">
        <x:v>Dépense alimentation</x:v>
      </x:c>
      <x:c r="G110" t="str">
        <x:v>Leroy Merlin</x:v>
      </x:c>
      <x:c r="H110" t="str">
        <x:v>Chèque</x:v>
      </x:c>
      <x:c r="I110" t="n">
        <x:v>282.57</x:v>
      </x:c>
      <x:c r="J110" t="n">
        <x:v>10</x:v>
      </x:c>
      <x:c r="K110" t="n">
        <x:f>I110*(1+J110/100)</x:f>
        <x:v>310.827</x:v>
      </x:c>
      <x:c r="L110" t="str">
        <x:v>Alimentation</x:v>
      </x:c>
      <x:c r="M110" t="str">
        <x:v>Payée</x:v>
      </x:c>
      <x:c r="N110" t="str"/>
    </x:row>
    <x:row r="111">
      <x:c r="A111" t="n">
        <x:v>46358</x:v>
      </x:c>
      <x:c r="B111" t="str">
        <x:v>DEP-0110</x:v>
      </x:c>
      <x:c r="C111" t="str">
        <x:v>Shopping</x:v>
      </x:c>
      <x:c r="D111" t="str">
        <x:v>Vêtements</x:v>
      </x:c>
      <x:c r="E111" t="str">
        <x:v>Variable</x:v>
      </x:c>
      <x:c r="F111" t="str">
        <x:v>Dépense shopping</x:v>
      </x:c>
      <x:c r="G111" t="str">
        <x:v>Decathlon</x:v>
      </x:c>
      <x:c r="H111" t="str">
        <x:v>Carte bancaire</x:v>
      </x:c>
      <x:c r="I111" t="n">
        <x:v>171.6</x:v>
      </x:c>
      <x:c r="J111" t="n">
        <x:v>20</x:v>
      </x:c>
      <x:c r="K111" t="n">
        <x:f>I111*(1+J111/100)</x:f>
        <x:v>205.92</x:v>
      </x:c>
      <x:c r="L111" t="str">
        <x:v>Shopping</x:v>
      </x:c>
      <x:c r="M111" t="str">
        <x:v>En attente</x:v>
      </x:c>
      <x:c r="N111" t="str"/>
    </x:row>
    <x:row r="112">
      <x:c r="A112" t="n">
        <x:v>46326</x:v>
      </x:c>
      <x:c r="B112" t="str">
        <x:v>DEP-0111</x:v>
      </x:c>
      <x:c r="C112" t="str">
        <x:v>Santé</x:v>
      </x:c>
      <x:c r="D112" t="str">
        <x:v>Pharmacie</x:v>
      </x:c>
      <x:c r="E112" t="str">
        <x:v>Variable</x:v>
      </x:c>
      <x:c r="F112" t="str">
        <x:v>Dépense santé</x:v>
      </x:c>
      <x:c r="G112" t="str">
        <x:v>Amazon</x:v>
      </x:c>
      <x:c r="H112" t="str">
        <x:v>Chèque</x:v>
      </x:c>
      <x:c r="I112" t="n">
        <x:v>616.12</x:v>
      </x:c>
      <x:c r="J112" t="n">
        <x:v>10</x:v>
      </x:c>
      <x:c r="K112" t="n">
        <x:f>I112*(1+J112/100)</x:f>
        <x:v>677.7320000000001</x:v>
      </x:c>
      <x:c r="L112" t="str">
        <x:v>Santé</x:v>
      </x:c>
      <x:c r="M112" t="str">
        <x:v>En attente</x:v>
      </x:c>
      <x:c r="N112" t="str"/>
    </x:row>
    <x:row r="113">
      <x:c r="A113" t="n">
        <x:v>46337</x:v>
      </x:c>
      <x:c r="B113" t="str">
        <x:v>DEP-0112</x:v>
      </x:c>
      <x:c r="C113" t="str">
        <x:v>Transport</x:v>
      </x:c>
      <x:c r="D113" t="str">
        <x:v>Carburant</x:v>
      </x:c>
      <x:c r="E113" t="str">
        <x:v>Variable</x:v>
      </x:c>
      <x:c r="F113" t="str">
        <x:v>Dépense transport</x:v>
      </x:c>
      <x:c r="G113" t="str">
        <x:v>Intermarché</x:v>
      </x:c>
      <x:c r="H113" t="str">
        <x:v>Espèces</x:v>
      </x:c>
      <x:c r="I113" t="n">
        <x:v>226.3</x:v>
      </x:c>
      <x:c r="J113" t="n">
        <x:v>10</x:v>
      </x:c>
      <x:c r="K113" t="n">
        <x:f>I113*(1+J113/100)</x:f>
        <x:v>248.93000000000004</x:v>
      </x:c>
      <x:c r="L113" t="str">
        <x:v>Transport</x:v>
      </x:c>
      <x:c r="M113" t="str">
        <x:v>À vérifier</x:v>
      </x:c>
      <x:c r="N113" t="str"/>
    </x:row>
    <x:row r="114">
      <x:c r="A114" t="n">
        <x:v>46283</x:v>
      </x:c>
      <x:c r="B114" t="str">
        <x:v>DEP-0113</x:v>
      </x:c>
      <x:c r="C114" t="str">
        <x:v>Internet</x:v>
      </x:c>
      <x:c r="D114" t="str">
        <x:v>Fibre</x:v>
      </x:c>
      <x:c r="E114" t="str">
        <x:v>Fixe</x:v>
      </x:c>
      <x:c r="F114" t="str">
        <x:v>Dépense internet</x:v>
      </x:c>
      <x:c r="G114" t="str">
        <x:v>Intermarché</x:v>
      </x:c>
      <x:c r="H114" t="str">
        <x:v>Virement</x:v>
      </x:c>
      <x:c r="I114" t="n">
        <x:v>81.72</x:v>
      </x:c>
      <x:c r="J114" t="n">
        <x:v>10</x:v>
      </x:c>
      <x:c r="K114" t="n">
        <x:f>I114*(1+J114/100)</x:f>
        <x:v>89.89200000000001</x:v>
      </x:c>
      <x:c r="L114" t="str">
        <x:v>Internet</x:v>
      </x:c>
      <x:c r="M114" t="str">
        <x:v>À vérifier</x:v>
      </x:c>
      <x:c r="N114" t="str"/>
    </x:row>
    <x:row r="115">
      <x:c r="A115" t="n">
        <x:v>46284</x:v>
      </x:c>
      <x:c r="B115" t="str">
        <x:v>DEP-0114</x:v>
      </x:c>
      <x:c r="C115" t="str">
        <x:v>Transport</x:v>
      </x:c>
      <x:c r="D115" t="str">
        <x:v>Carburant</x:v>
      </x:c>
      <x:c r="E115" t="str">
        <x:v>Variable</x:v>
      </x:c>
      <x:c r="F115" t="str">
        <x:v>Dépense transport</x:v>
      </x:c>
      <x:c r="G115" t="str">
        <x:v>EDF</x:v>
      </x:c>
      <x:c r="H115" t="str">
        <x:v>Chèque</x:v>
      </x:c>
      <x:c r="I115" t="n">
        <x:v>370.76</x:v>
      </x:c>
      <x:c r="J115" t="n">
        <x:v>10</x:v>
      </x:c>
      <x:c r="K115" t="n">
        <x:f>I115*(1+J115/100)</x:f>
        <x:v>407.836</x:v>
      </x:c>
      <x:c r="L115" t="str">
        <x:v>Transport</x:v>
      </x:c>
      <x:c r="M115" t="str">
        <x:v>Payée</x:v>
      </x:c>
      <x:c r="N115" t="str"/>
    </x:row>
    <x:row r="116">
      <x:c r="A116" t="n">
        <x:v>46042</x:v>
      </x:c>
      <x:c r="B116" t="str">
        <x:v>DEP-0115</x:v>
      </x:c>
      <x:c r="C116" t="str">
        <x:v>Téléphone</x:v>
      </x:c>
      <x:c r="D116" t="str">
        <x:v>Mobile</x:v>
      </x:c>
      <x:c r="E116" t="str">
        <x:v>Fixe</x:v>
      </x:c>
      <x:c r="F116" t="str">
        <x:v>Dépense téléphone</x:v>
      </x:c>
      <x:c r="G116" t="str">
        <x:v>Decathlon</x:v>
      </x:c>
      <x:c r="H116" t="str">
        <x:v>Prélèvement</x:v>
      </x:c>
      <x:c r="I116" t="n">
        <x:v>419.56</x:v>
      </x:c>
      <x:c r="J116" t="n">
        <x:v>10</x:v>
      </x:c>
      <x:c r="K116" t="n">
        <x:f>I116*(1+J116/100)</x:f>
        <x:v>461.516</x:v>
      </x:c>
      <x:c r="L116" t="str">
        <x:v>Téléphone</x:v>
      </x:c>
      <x:c r="M116" t="str">
        <x:v>Payée</x:v>
      </x:c>
      <x:c r="N116" t="str"/>
    </x:row>
    <x:row r="117">
      <x:c r="A117" t="n">
        <x:v>46023</x:v>
      </x:c>
      <x:c r="B117" t="str">
        <x:v>DEP-0116</x:v>
      </x:c>
      <x:c r="C117" t="str">
        <x:v>Impôts</x:v>
      </x:c>
      <x:c r="D117" t="str">
        <x:v>Taxe</x:v>
      </x:c>
      <x:c r="E117" t="str">
        <x:v>Fixe</x:v>
      </x:c>
      <x:c r="F117" t="str">
        <x:v>Dépense impôts</x:v>
      </x:c>
      <x:c r="G117" t="str">
        <x:v>Free</x:v>
      </x:c>
      <x:c r="H117" t="str">
        <x:v>PayPal</x:v>
      </x:c>
      <x:c r="I117" t="n">
        <x:v>436.47</x:v>
      </x:c>
      <x:c r="J117" t="n">
        <x:v>5.5</x:v>
      </x:c>
      <x:c r="K117" t="n">
        <x:f>I117*(1+J117/100)</x:f>
        <x:v>460.47585</x:v>
      </x:c>
      <x:c r="L117" t="str">
        <x:v>Impôts</x:v>
      </x:c>
      <x:c r="M117" t="str">
        <x:v>À vérifier</x:v>
      </x:c>
      <x:c r="N117" t="str"/>
    </x:row>
    <x:row r="118">
      <x:c r="A118" t="n">
        <x:v>46308</x:v>
      </x:c>
      <x:c r="B118" t="str">
        <x:v>DEP-0117</x:v>
      </x:c>
      <x:c r="C118" t="str">
        <x:v>Impôts</x:v>
      </x:c>
      <x:c r="D118" t="str">
        <x:v>Taxe</x:v>
      </x:c>
      <x:c r="E118" t="str">
        <x:v>Fixe</x:v>
      </x:c>
      <x:c r="F118" t="str">
        <x:v>Dépense impôts</x:v>
      </x:c>
      <x:c r="G118" t="str">
        <x:v>TotalEnergies</x:v>
      </x:c>
      <x:c r="H118" t="str">
        <x:v>Carte bancaire</x:v>
      </x:c>
      <x:c r="I118" t="n">
        <x:v>95.84</x:v>
      </x:c>
      <x:c r="J118" t="n">
        <x:v>5.5</x:v>
      </x:c>
      <x:c r="K118" t="n">
        <x:f>I118*(1+J118/100)</x:f>
        <x:v>101.1112</x:v>
      </x:c>
      <x:c r="L118" t="str">
        <x:v>Impôts</x:v>
      </x:c>
      <x:c r="M118" t="str">
        <x:v>À vérifier</x:v>
      </x:c>
      <x:c r="N118" t="str"/>
    </x:row>
    <x:row r="119">
      <x:c r="A119" t="n">
        <x:v>46238</x:v>
      </x:c>
      <x:c r="B119" t="str">
        <x:v>DEP-0118</x:v>
      </x:c>
      <x:c r="C119" t="str">
        <x:v>Santé</x:v>
      </x:c>
      <x:c r="D119" t="str">
        <x:v>Pharmacie</x:v>
      </x:c>
      <x:c r="E119" t="str">
        <x:v>Variable</x:v>
      </x:c>
      <x:c r="F119" t="str">
        <x:v>Dépense santé</x:v>
      </x:c>
      <x:c r="G119" t="str">
        <x:v>Decathlon</x:v>
      </x:c>
      <x:c r="H119" t="str">
        <x:v>Espèces</x:v>
      </x:c>
      <x:c r="I119" t="n">
        <x:v>291.51</x:v>
      </x:c>
      <x:c r="J119" t="n">
        <x:v>0</x:v>
      </x:c>
      <x:c r="K119" t="n">
        <x:f>I119*(1+J119/100)</x:f>
        <x:v>291.51</x:v>
      </x:c>
      <x:c r="L119" t="str">
        <x:v>Santé</x:v>
      </x:c>
      <x:c r="M119" t="str">
        <x:v>Payée</x:v>
      </x:c>
      <x:c r="N119" t="str"/>
    </x:row>
    <x:row r="120">
      <x:c r="A120" t="n">
        <x:v>46365</x:v>
      </x:c>
      <x:c r="B120" t="str">
        <x:v>DEP-0119</x:v>
      </x:c>
      <x:c r="C120" t="str">
        <x:v>Téléphone</x:v>
      </x:c>
      <x:c r="D120" t="str">
        <x:v>Mobile</x:v>
      </x:c>
      <x:c r="E120" t="str">
        <x:v>Fixe</x:v>
      </x:c>
      <x:c r="F120" t="str">
        <x:v>Dépense téléphone</x:v>
      </x:c>
      <x:c r="G120" t="str">
        <x:v>SNCF</x:v>
      </x:c>
      <x:c r="H120" t="str">
        <x:v>Prélèvement</x:v>
      </x:c>
      <x:c r="I120" t="n">
        <x:v>477.54</x:v>
      </x:c>
      <x:c r="J120" t="n">
        <x:v>10</x:v>
      </x:c>
      <x:c r="K120" t="n">
        <x:f>I120*(1+J120/100)</x:f>
        <x:v>525.2940000000001</x:v>
      </x:c>
      <x:c r="L120" t="str">
        <x:v>Téléphone</x:v>
      </x:c>
      <x:c r="M120" t="str">
        <x:v>Payée</x:v>
      </x:c>
      <x:c r="N120" t="str"/>
    </x:row>
    <x:row r="121">
      <x:c r="A121" t="n">
        <x:v>46187</x:v>
      </x:c>
      <x:c r="B121" t="str">
        <x:v>DEP-0120</x:v>
      </x:c>
      <x:c r="C121" t="str">
        <x:v>Transport</x:v>
      </x:c>
      <x:c r="D121" t="str">
        <x:v>Carburant</x:v>
      </x:c>
      <x:c r="E121" t="str">
        <x:v>Variable</x:v>
      </x:c>
      <x:c r="F121" t="str">
        <x:v>Dépense transport</x:v>
      </x:c>
      <x:c r="G121" t="str">
        <x:v>SNCF</x:v>
      </x:c>
      <x:c r="H121" t="str">
        <x:v>Espèces</x:v>
      </x:c>
      <x:c r="I121" t="n">
        <x:v>292.17</x:v>
      </x:c>
      <x:c r="J121" t="n">
        <x:v>20</x:v>
      </x:c>
      <x:c r="K121" t="n">
        <x:f>I121*(1+J121/100)</x:f>
        <x:v>350.604</x:v>
      </x:c>
      <x:c r="L121" t="str">
        <x:v>Transport</x:v>
      </x:c>
      <x:c r="M121" t="str">
        <x:v>Payée</x:v>
      </x:c>
      <x:c r="N121" t="str"/>
    </x:row>
    <x:row r="122">
      <x:c r="A122" t="n">
        <x:v>46351</x:v>
      </x:c>
      <x:c r="B122" t="str">
        <x:v>DEP-0121</x:v>
      </x:c>
      <x:c r="C122" t="str">
        <x:v>Alimentation</x:v>
      </x:c>
      <x:c r="D122" t="str">
        <x:v>Courses</x:v>
      </x:c>
      <x:c r="E122" t="str">
        <x:v>Variable</x:v>
      </x:c>
      <x:c r="F122" t="str">
        <x:v>Dépense alimentation</x:v>
      </x:c>
      <x:c r="G122" t="str">
        <x:v>Doctolib</x:v>
      </x:c>
      <x:c r="H122" t="str">
        <x:v>Virement</x:v>
      </x:c>
      <x:c r="I122" t="n">
        <x:v>135.13</x:v>
      </x:c>
      <x:c r="J122" t="n">
        <x:v>0</x:v>
      </x:c>
      <x:c r="K122" t="n">
        <x:f>I122*(1+J122/100)</x:f>
        <x:v>135.13</x:v>
      </x:c>
      <x:c r="L122" t="str">
        <x:v>Alimentation</x:v>
      </x:c>
      <x:c r="M122" t="str">
        <x:v>À vérifier</x:v>
      </x:c>
      <x:c r="N122" t="str"/>
    </x:row>
    <x:row r="123">
      <x:c r="A123" t="n">
        <x:v>46254</x:v>
      </x:c>
      <x:c r="B123" t="str">
        <x:v>DEP-0122</x:v>
      </x:c>
      <x:c r="C123" t="str">
        <x:v>Assurances</x:v>
      </x:c>
      <x:c r="D123" t="str">
        <x:v>Habitation</x:v>
      </x:c>
      <x:c r="E123" t="str">
        <x:v>Fixe</x:v>
      </x:c>
      <x:c r="F123" t="str">
        <x:v>Dépense assurances</x:v>
      </x:c>
      <x:c r="G123" t="str">
        <x:v>La Poste</x:v>
      </x:c>
      <x:c r="H123" t="str">
        <x:v>PayPal</x:v>
      </x:c>
      <x:c r="I123" t="n">
        <x:v>413.73</x:v>
      </x:c>
      <x:c r="J123" t="n">
        <x:v>20</x:v>
      </x:c>
      <x:c r="K123" t="n">
        <x:f>I123*(1+J123/100)</x:f>
        <x:v>496.476</x:v>
      </x:c>
      <x:c r="L123" t="str">
        <x:v>Assurances</x:v>
      </x:c>
      <x:c r="M123" t="str">
        <x:v>Payée</x:v>
      </x:c>
      <x:c r="N123" t="str"/>
    </x:row>
    <x:row r="124">
      <x:c r="A124" t="n">
        <x:v>46169</x:v>
      </x:c>
      <x:c r="B124" t="str">
        <x:v>DEP-0123</x:v>
      </x:c>
      <x:c r="C124" t="str">
        <x:v>Éducation</x:v>
      </x:c>
      <x:c r="D124" t="str">
        <x:v>Formation</x:v>
      </x:c>
      <x:c r="E124" t="str">
        <x:v>Variable</x:v>
      </x:c>
      <x:c r="F124" t="str">
        <x:v>Dépense éducation</x:v>
      </x:c>
      <x:c r="G124" t="str">
        <x:v>Orange</x:v>
      </x:c>
      <x:c r="H124" t="str">
        <x:v>PayPal</x:v>
      </x:c>
      <x:c r="I124" t="n">
        <x:v>372.95</x:v>
      </x:c>
      <x:c r="J124" t="n">
        <x:v>10</x:v>
      </x:c>
      <x:c r="K124" t="n">
        <x:f>I124*(1+J124/100)</x:f>
        <x:v>410.245</x:v>
      </x:c>
      <x:c r="L124" t="str">
        <x:v>Éducation</x:v>
      </x:c>
      <x:c r="M124" t="str">
        <x:v>Payée</x:v>
      </x:c>
      <x:c r="N124" t="str"/>
    </x:row>
    <x:row r="125">
      <x:c r="A125" t="n">
        <x:v>46347</x:v>
      </x:c>
      <x:c r="B125" t="str">
        <x:v>DEP-0124</x:v>
      </x:c>
      <x:c r="C125" t="str">
        <x:v>Logement</x:v>
      </x:c>
      <x:c r="D125" t="str">
        <x:v>Loyer</x:v>
      </x:c>
      <x:c r="E125" t="str">
        <x:v>Fixe</x:v>
      </x:c>
      <x:c r="F125" t="str">
        <x:v>Dépense logement</x:v>
      </x:c>
      <x:c r="G125" t="str">
        <x:v>AXA</x:v>
      </x:c>
      <x:c r="H125" t="str">
        <x:v>Espèces</x:v>
      </x:c>
      <x:c r="I125" t="n">
        <x:v>466.79</x:v>
      </x:c>
      <x:c r="J125" t="n">
        <x:v>10</x:v>
      </x:c>
      <x:c r="K125" t="n">
        <x:f>I125*(1+J125/100)</x:f>
        <x:v>513.469</x:v>
      </x:c>
      <x:c r="L125" t="str">
        <x:v>Logement</x:v>
      </x:c>
      <x:c r="M125" t="str">
        <x:v>À vérifier</x:v>
      </x:c>
      <x:c r="N125" t="str"/>
    </x:row>
    <x:row r="126">
      <x:c r="A126" t="n">
        <x:v>46082</x:v>
      </x:c>
      <x:c r="B126" t="str">
        <x:v>DEP-0125</x:v>
      </x:c>
      <x:c r="C126" t="str">
        <x:v>Divers</x:v>
      </x:c>
      <x:c r="D126" t="str">
        <x:v>Autre</x:v>
      </x:c>
      <x:c r="E126" t="str">
        <x:v>Variable</x:v>
      </x:c>
      <x:c r="F126" t="str">
        <x:v>Dépense divers</x:v>
      </x:c>
      <x:c r="G126" t="str">
        <x:v>AXA</x:v>
      </x:c>
      <x:c r="H126" t="str">
        <x:v>Carte bancaire</x:v>
      </x:c>
      <x:c r="I126" t="n">
        <x:v>202.33</x:v>
      </x:c>
      <x:c r="J126" t="n">
        <x:v>0</x:v>
      </x:c>
      <x:c r="K126" t="n">
        <x:f>I126*(1+J126/100)</x:f>
        <x:v>202.33</x:v>
      </x:c>
      <x:c r="L126" t="str">
        <x:v>Divers</x:v>
      </x:c>
      <x:c r="M126" t="str">
        <x:v>En attente</x:v>
      </x:c>
      <x:c r="N126" t="str"/>
    </x:row>
    <x:row r="127">
      <x:c r="A127" t="n">
        <x:v>46317</x:v>
      </x:c>
      <x:c r="B127" t="str">
        <x:v>DEP-0126</x:v>
      </x:c>
      <x:c r="C127" t="str">
        <x:v>Assurances</x:v>
      </x:c>
      <x:c r="D127" t="str">
        <x:v>Habitation</x:v>
      </x:c>
      <x:c r="E127" t="str">
        <x:v>Fixe</x:v>
      </x:c>
      <x:c r="F127" t="str">
        <x:v>Dépense assurances</x:v>
      </x:c>
      <x:c r="G127" t="str">
        <x:v>Intermarché</x:v>
      </x:c>
      <x:c r="H127" t="str">
        <x:v>Prélèvement</x:v>
      </x:c>
      <x:c r="I127" t="n">
        <x:v>279.54</x:v>
      </x:c>
      <x:c r="J127" t="n">
        <x:v>5.5</x:v>
      </x:c>
      <x:c r="K127" t="n">
        <x:f>I127*(1+J127/100)</x:f>
        <x:v>294.9147</x:v>
      </x:c>
      <x:c r="L127" t="str">
        <x:v>Assurances</x:v>
      </x:c>
      <x:c r="M127" t="str">
        <x:v>Payée</x:v>
      </x:c>
      <x:c r="N127" t="str"/>
    </x:row>
    <x:row r="128">
      <x:c r="A128" t="n">
        <x:v>46222</x:v>
      </x:c>
      <x:c r="B128" t="str">
        <x:v>DEP-0127</x:v>
      </x:c>
      <x:c r="C128" t="str">
        <x:v>Shopping</x:v>
      </x:c>
      <x:c r="D128" t="str">
        <x:v>Vêtements</x:v>
      </x:c>
      <x:c r="E128" t="str">
        <x:v>Variable</x:v>
      </x:c>
      <x:c r="F128" t="str">
        <x:v>Dépense shopping</x:v>
      </x:c>
      <x:c r="G128" t="str">
        <x:v>MAIF</x:v>
      </x:c>
      <x:c r="H128" t="str">
        <x:v>Prélèvement</x:v>
      </x:c>
      <x:c r="I128" t="n">
        <x:v>107.93</x:v>
      </x:c>
      <x:c r="J128" t="n">
        <x:v>10</x:v>
      </x:c>
      <x:c r="K128" t="n">
        <x:f>I128*(1+J128/100)</x:f>
        <x:v>118.72300000000001</x:v>
      </x:c>
      <x:c r="L128" t="str">
        <x:v>Shopping</x:v>
      </x:c>
      <x:c r="M128" t="str">
        <x:v>En attente</x:v>
      </x:c>
      <x:c r="N128" t="str"/>
    </x:row>
    <x:row r="129">
      <x:c r="A129" t="n">
        <x:v>46200</x:v>
      </x:c>
      <x:c r="B129" t="str">
        <x:v>DEP-0128</x:v>
      </x:c>
      <x:c r="C129" t="str">
        <x:v>Santé</x:v>
      </x:c>
      <x:c r="D129" t="str">
        <x:v>Pharmacie</x:v>
      </x:c>
      <x:c r="E129" t="str">
        <x:v>Variable</x:v>
      </x:c>
      <x:c r="F129" t="str">
        <x:v>Dépense santé</x:v>
      </x:c>
      <x:c r="G129" t="str">
        <x:v>EDF</x:v>
      </x:c>
      <x:c r="H129" t="str">
        <x:v>PayPal</x:v>
      </x:c>
      <x:c r="I129" t="n">
        <x:v>517.91</x:v>
      </x:c>
      <x:c r="J129" t="n">
        <x:v>5.5</x:v>
      </x:c>
      <x:c r="K129" t="n">
        <x:f>I129*(1+J129/100)</x:f>
        <x:v>546.39505</x:v>
      </x:c>
      <x:c r="L129" t="str">
        <x:v>Santé</x:v>
      </x:c>
      <x:c r="M129" t="str">
        <x:v>Payée</x:v>
      </x:c>
      <x:c r="N129" t="str"/>
    </x:row>
    <x:row r="130">
      <x:c r="A130" t="n">
        <x:v>46335</x:v>
      </x:c>
      <x:c r="B130" t="str">
        <x:v>DEP-0129</x:v>
      </x:c>
      <x:c r="C130" t="str">
        <x:v>Internet</x:v>
      </x:c>
      <x:c r="D130" t="str">
        <x:v>Fibre</x:v>
      </x:c>
      <x:c r="E130" t="str">
        <x:v>Fixe</x:v>
      </x:c>
      <x:c r="F130" t="str">
        <x:v>Dépense internet</x:v>
      </x:c>
      <x:c r="G130" t="str">
        <x:v>Amazon</x:v>
      </x:c>
      <x:c r="H130" t="str">
        <x:v>Carte bancaire</x:v>
      </x:c>
      <x:c r="I130" t="n">
        <x:v>565.93</x:v>
      </x:c>
      <x:c r="J130" t="n">
        <x:v>10</x:v>
      </x:c>
      <x:c r="K130" t="n">
        <x:f>I130*(1+J130/100)</x:f>
        <x:v>622.523</x:v>
      </x:c>
      <x:c r="L130" t="str">
        <x:v>Internet</x:v>
      </x:c>
      <x:c r="M130" t="str">
        <x:v>À vérifier</x:v>
      </x:c>
      <x:c r="N130" t="str"/>
    </x:row>
    <x:row r="131">
      <x:c r="A131" t="n">
        <x:v>46323</x:v>
      </x:c>
      <x:c r="B131" t="str">
        <x:v>DEP-0130</x:v>
      </x:c>
      <x:c r="C131" t="str">
        <x:v>Transport</x:v>
      </x:c>
      <x:c r="D131" t="str">
        <x:v>Carburant</x:v>
      </x:c>
      <x:c r="E131" t="str">
        <x:v>Variable</x:v>
      </x:c>
      <x:c r="F131" t="str">
        <x:v>Dépense transport</x:v>
      </x:c>
      <x:c r="G131" t="str">
        <x:v>Decathlon</x:v>
      </x:c>
      <x:c r="H131" t="str">
        <x:v>Prélèvement</x:v>
      </x:c>
      <x:c r="I131" t="n">
        <x:v>322.2</x:v>
      </x:c>
      <x:c r="J131" t="n">
        <x:v>0</x:v>
      </x:c>
      <x:c r="K131" t="n">
        <x:f>I131*(1+J131/100)</x:f>
        <x:v>322.2</x:v>
      </x:c>
      <x:c r="L131" t="str">
        <x:v>Transport</x:v>
      </x:c>
      <x:c r="M131" t="str">
        <x:v>Payée</x:v>
      </x:c>
      <x:c r="N131" t="str"/>
    </x:row>
    <x:row r="132">
      <x:c r="A132" t="n">
        <x:v>46161</x:v>
      </x:c>
      <x:c r="B132" t="str">
        <x:v>DEP-0131</x:v>
      </x:c>
      <x:c r="C132" t="str">
        <x:v>Logement</x:v>
      </x:c>
      <x:c r="D132" t="str">
        <x:v>Loyer</x:v>
      </x:c>
      <x:c r="E132" t="str">
        <x:v>Fixe</x:v>
      </x:c>
      <x:c r="F132" t="str">
        <x:v>Dépense logement</x:v>
      </x:c>
      <x:c r="G132" t="str">
        <x:v>Carrefour</x:v>
      </x:c>
      <x:c r="H132" t="str">
        <x:v>Chèque</x:v>
      </x:c>
      <x:c r="I132" t="n">
        <x:v>281.98</x:v>
      </x:c>
      <x:c r="J132" t="n">
        <x:v>10</x:v>
      </x:c>
      <x:c r="K132" t="n">
        <x:f>I132*(1+J132/100)</x:f>
        <x:v>310.17800000000005</x:v>
      </x:c>
      <x:c r="L132" t="str">
        <x:v>Logement</x:v>
      </x:c>
      <x:c r="M132" t="str">
        <x:v>En attente</x:v>
      </x:c>
      <x:c r="N132" t="str"/>
    </x:row>
    <x:row r="133">
      <x:c r="A133" t="n">
        <x:v>46090</x:v>
      </x:c>
      <x:c r="B133" t="str">
        <x:v>DEP-0132</x:v>
      </x:c>
      <x:c r="C133" t="str">
        <x:v>Énergie</x:v>
      </x:c>
      <x:c r="D133" t="str">
        <x:v>Électricité</x:v>
      </x:c>
      <x:c r="E133" t="str">
        <x:v>Fixe</x:v>
      </x:c>
      <x:c r="F133" t="str">
        <x:v>Dépense énergie</x:v>
      </x:c>
      <x:c r="G133" t="str">
        <x:v>MAIF</x:v>
      </x:c>
      <x:c r="H133" t="str">
        <x:v>Carte bancaire</x:v>
      </x:c>
      <x:c r="I133" t="n">
        <x:v>217.65</x:v>
      </x:c>
      <x:c r="J133" t="n">
        <x:v>10</x:v>
      </x:c>
      <x:c r="K133" t="n">
        <x:f>I133*(1+J133/100)</x:f>
        <x:v>239.41500000000002</x:v>
      </x:c>
      <x:c r="L133" t="str">
        <x:v>Énergie</x:v>
      </x:c>
      <x:c r="M133" t="str">
        <x:v>Payée</x:v>
      </x:c>
      <x:c r="N133" t="str"/>
    </x:row>
    <x:row r="134">
      <x:c r="A134" t="n">
        <x:v>46073</x:v>
      </x:c>
      <x:c r="B134" t="str">
        <x:v>DEP-0133</x:v>
      </x:c>
      <x:c r="C134" t="str">
        <x:v>Transport</x:v>
      </x:c>
      <x:c r="D134" t="str">
        <x:v>Carburant</x:v>
      </x:c>
      <x:c r="E134" t="str">
        <x:v>Variable</x:v>
      </x:c>
      <x:c r="F134" t="str">
        <x:v>Dépense transport</x:v>
      </x:c>
      <x:c r="G134" t="str">
        <x:v>La Poste</x:v>
      </x:c>
      <x:c r="H134" t="str">
        <x:v>Chèque</x:v>
      </x:c>
      <x:c r="I134" t="n">
        <x:v>531.42</x:v>
      </x:c>
      <x:c r="J134" t="n">
        <x:v>20</x:v>
      </x:c>
      <x:c r="K134" t="n">
        <x:f>I134*(1+J134/100)</x:f>
        <x:v>637.704</x:v>
      </x:c>
      <x:c r="L134" t="str">
        <x:v>Transport</x:v>
      </x:c>
      <x:c r="M134" t="str">
        <x:v>À vérifier</x:v>
      </x:c>
      <x:c r="N134" t="str"/>
    </x:row>
    <x:row r="135">
      <x:c r="A135" t="n">
        <x:v>46305</x:v>
      </x:c>
      <x:c r="B135" t="str">
        <x:v>DEP-0134</x:v>
      </x:c>
      <x:c r="C135" t="str">
        <x:v>Loisirs</x:v>
      </x:c>
      <x:c r="D135" t="str">
        <x:v>Restaurant</x:v>
      </x:c>
      <x:c r="E135" t="str">
        <x:v>Variable</x:v>
      </x:c>
      <x:c r="F135" t="str">
        <x:v>Dépense loisirs</x:v>
      </x:c>
      <x:c r="G135" t="str">
        <x:v>Free</x:v>
      </x:c>
      <x:c r="H135" t="str">
        <x:v>Prélèvement</x:v>
      </x:c>
      <x:c r="I135" t="n">
        <x:v>89.71</x:v>
      </x:c>
      <x:c r="J135" t="n">
        <x:v>20</x:v>
      </x:c>
      <x:c r="K135" t="n">
        <x:f>I135*(1+J135/100)</x:f>
        <x:v>107.65199999999999</x:v>
      </x:c>
      <x:c r="L135" t="str">
        <x:v>Loisirs</x:v>
      </x:c>
      <x:c r="M135" t="str">
        <x:v>À vérifier</x:v>
      </x:c>
      <x:c r="N135" t="str"/>
    </x:row>
    <x:row r="136">
      <x:c r="A136" t="n">
        <x:v>46173</x:v>
      </x:c>
      <x:c r="B136" t="str">
        <x:v>DEP-0135</x:v>
      </x:c>
      <x:c r="C136" t="str">
        <x:v>Énergie</x:v>
      </x:c>
      <x:c r="D136" t="str">
        <x:v>Électricité</x:v>
      </x:c>
      <x:c r="E136" t="str">
        <x:v>Fixe</x:v>
      </x:c>
      <x:c r="F136" t="str">
        <x:v>Dépense énergie</x:v>
      </x:c>
      <x:c r="G136" t="str">
        <x:v>EDF</x:v>
      </x:c>
      <x:c r="H136" t="str">
        <x:v>PayPal</x:v>
      </x:c>
      <x:c r="I136" t="n">
        <x:v>105.6</x:v>
      </x:c>
      <x:c r="J136" t="n">
        <x:v>20</x:v>
      </x:c>
      <x:c r="K136" t="n">
        <x:f>I136*(1+J136/100)</x:f>
        <x:v>126.71999999999998</x:v>
      </x:c>
      <x:c r="L136" t="str">
        <x:v>Énergie</x:v>
      </x:c>
      <x:c r="M136" t="str">
        <x:v>Payée</x:v>
      </x:c>
      <x:c r="N136" t="str"/>
    </x:row>
    <x:row r="137">
      <x:c r="A137" t="n">
        <x:v>46214</x:v>
      </x:c>
      <x:c r="B137" t="str">
        <x:v>DEP-0136</x:v>
      </x:c>
      <x:c r="C137" t="str">
        <x:v>Impôts</x:v>
      </x:c>
      <x:c r="D137" t="str">
        <x:v>Taxe</x:v>
      </x:c>
      <x:c r="E137" t="str">
        <x:v>Fixe</x:v>
      </x:c>
      <x:c r="F137" t="str">
        <x:v>Dépense impôts</x:v>
      </x:c>
      <x:c r="G137" t="str">
        <x:v>Intermarché</x:v>
      </x:c>
      <x:c r="H137" t="str">
        <x:v>Carte bancaire</x:v>
      </x:c>
      <x:c r="I137" t="n">
        <x:v>219.67</x:v>
      </x:c>
      <x:c r="J137" t="n">
        <x:v>20</x:v>
      </x:c>
      <x:c r="K137" t="n">
        <x:f>I137*(1+J137/100)</x:f>
        <x:v>263.604</x:v>
      </x:c>
      <x:c r="L137" t="str">
        <x:v>Impôts</x:v>
      </x:c>
      <x:c r="M137" t="str">
        <x:v>À vérifier</x:v>
      </x:c>
      <x:c r="N137" t="str"/>
    </x:row>
    <x:row r="138">
      <x:c r="A138" t="n">
        <x:v>46141</x:v>
      </x:c>
      <x:c r="B138" t="str">
        <x:v>DEP-0137</x:v>
      </x:c>
      <x:c r="C138" t="str">
        <x:v>Assurances</x:v>
      </x:c>
      <x:c r="D138" t="str">
        <x:v>Habitation</x:v>
      </x:c>
      <x:c r="E138" t="str">
        <x:v>Fixe</x:v>
      </x:c>
      <x:c r="F138" t="str">
        <x:v>Dépense assurances</x:v>
      </x:c>
      <x:c r="G138" t="str">
        <x:v>SNCF</x:v>
      </x:c>
      <x:c r="H138" t="str">
        <x:v>Virement</x:v>
      </x:c>
      <x:c r="I138" t="n">
        <x:v>525.93</x:v>
      </x:c>
      <x:c r="J138" t="n">
        <x:v>5.5</x:v>
      </x:c>
      <x:c r="K138" t="n">
        <x:f>I138*(1+J138/100)</x:f>
        <x:v>554.85615</x:v>
      </x:c>
      <x:c r="L138" t="str">
        <x:v>Assurances</x:v>
      </x:c>
      <x:c r="M138" t="str">
        <x:v>Payée</x:v>
      </x:c>
      <x:c r="N138" t="str"/>
    </x:row>
    <x:row r="139">
      <x:c r="A139" t="n">
        <x:v>46126</x:v>
      </x:c>
      <x:c r="B139" t="str">
        <x:v>DEP-0138</x:v>
      </x:c>
      <x:c r="C139" t="str">
        <x:v>Internet</x:v>
      </x:c>
      <x:c r="D139" t="str">
        <x:v>Fibre</x:v>
      </x:c>
      <x:c r="E139" t="str">
        <x:v>Fixe</x:v>
      </x:c>
      <x:c r="F139" t="str">
        <x:v>Dépense internet</x:v>
      </x:c>
      <x:c r="G139" t="str">
        <x:v>Decathlon</x:v>
      </x:c>
      <x:c r="H139" t="str">
        <x:v>PayPal</x:v>
      </x:c>
      <x:c r="I139" t="n">
        <x:v>139.44</x:v>
      </x:c>
      <x:c r="J139" t="n">
        <x:v>10</x:v>
      </x:c>
      <x:c r="K139" t="n">
        <x:f>I139*(1+J139/100)</x:f>
        <x:v>153.38400000000001</x:v>
      </x:c>
      <x:c r="L139" t="str">
        <x:v>Internet</x:v>
      </x:c>
      <x:c r="M139" t="str">
        <x:v>Payée</x:v>
      </x:c>
      <x:c r="N139" t="str"/>
    </x:row>
    <x:row r="140">
      <x:c r="A140" t="n">
        <x:v>46326</x:v>
      </x:c>
      <x:c r="B140" t="str">
        <x:v>DEP-0139</x:v>
      </x:c>
      <x:c r="C140" t="str">
        <x:v>Assurances</x:v>
      </x:c>
      <x:c r="D140" t="str">
        <x:v>Habitation</x:v>
      </x:c>
      <x:c r="E140" t="str">
        <x:v>Fixe</x:v>
      </x:c>
      <x:c r="F140" t="str">
        <x:v>Dépense assurances</x:v>
      </x:c>
      <x:c r="G140" t="str">
        <x:v>Decathlon</x:v>
      </x:c>
      <x:c r="H140" t="str">
        <x:v>Prélèvement</x:v>
      </x:c>
      <x:c r="I140" t="n">
        <x:v>497.19</x:v>
      </x:c>
      <x:c r="J140" t="n">
        <x:v>10</x:v>
      </x:c>
      <x:c r="K140" t="n">
        <x:f>I140*(1+J140/100)</x:f>
        <x:v>546.909</x:v>
      </x:c>
      <x:c r="L140" t="str">
        <x:v>Assurances</x:v>
      </x:c>
      <x:c r="M140" t="str">
        <x:v>Payée</x:v>
      </x:c>
      <x:c r="N140" t="str"/>
    </x:row>
    <x:row r="141">
      <x:c r="A141" t="n">
        <x:v>46138</x:v>
      </x:c>
      <x:c r="B141" t="str">
        <x:v>DEP-0140</x:v>
      </x:c>
      <x:c r="C141" t="str">
        <x:v>Transport</x:v>
      </x:c>
      <x:c r="D141" t="str">
        <x:v>Carburant</x:v>
      </x:c>
      <x:c r="E141" t="str">
        <x:v>Variable</x:v>
      </x:c>
      <x:c r="F141" t="str">
        <x:v>Dépense transport</x:v>
      </x:c>
      <x:c r="G141" t="str">
        <x:v>AXA</x:v>
      </x:c>
      <x:c r="H141" t="str">
        <x:v>Chèque</x:v>
      </x:c>
      <x:c r="I141" t="n">
        <x:v>611.66</x:v>
      </x:c>
      <x:c r="J141" t="n">
        <x:v>10</x:v>
      </x:c>
      <x:c r="K141" t="n">
        <x:f>I141*(1+J141/100)</x:f>
        <x:v>672.826</x:v>
      </x:c>
      <x:c r="L141" t="str">
        <x:v>Transport</x:v>
      </x:c>
      <x:c r="M141" t="str">
        <x:v>Payée</x:v>
      </x:c>
      <x:c r="N141" t="str"/>
    </x:row>
    <x:row r="142">
      <x:c r="A142" t="n">
        <x:v>46383</x:v>
      </x:c>
      <x:c r="B142" t="str">
        <x:v>DEP-0141</x:v>
      </x:c>
      <x:c r="C142" t="str">
        <x:v>Impôts</x:v>
      </x:c>
      <x:c r="D142" t="str">
        <x:v>Taxe</x:v>
      </x:c>
      <x:c r="E142" t="str">
        <x:v>Fixe</x:v>
      </x:c>
      <x:c r="F142" t="str">
        <x:v>Dépense impôts</x:v>
      </x:c>
      <x:c r="G142" t="str">
        <x:v>Leroy Merlin</x:v>
      </x:c>
      <x:c r="H142" t="str">
        <x:v>Espèces</x:v>
      </x:c>
      <x:c r="I142" t="n">
        <x:v>555.34</x:v>
      </x:c>
      <x:c r="J142" t="n">
        <x:v>10</x:v>
      </x:c>
      <x:c r="K142" t="n">
        <x:f>I142*(1+J142/100)</x:f>
        <x:v>610.8740000000001</x:v>
      </x:c>
      <x:c r="L142" t="str">
        <x:v>Impôts</x:v>
      </x:c>
      <x:c r="M142" t="str">
        <x:v>Payée</x:v>
      </x:c>
      <x:c r="N142" t="str"/>
    </x:row>
    <x:row r="143">
      <x:c r="A143" t="n">
        <x:v>46385</x:v>
      </x:c>
      <x:c r="B143" t="str">
        <x:v>DEP-0142</x:v>
      </x:c>
      <x:c r="C143" t="str">
        <x:v>Logement</x:v>
      </x:c>
      <x:c r="D143" t="str">
        <x:v>Loyer</x:v>
      </x:c>
      <x:c r="E143" t="str">
        <x:v>Fixe</x:v>
      </x:c>
      <x:c r="F143" t="str">
        <x:v>Dépense logement</x:v>
      </x:c>
      <x:c r="G143" t="str">
        <x:v>Free</x:v>
      </x:c>
      <x:c r="H143" t="str">
        <x:v>Chèque</x:v>
      </x:c>
      <x:c r="I143" t="n">
        <x:v>649.2</x:v>
      </x:c>
      <x:c r="J143" t="n">
        <x:v>5.5</x:v>
      </x:c>
      <x:c r="K143" t="n">
        <x:f>I143*(1+J143/100)</x:f>
        <x:v>684.9060000000001</x:v>
      </x:c>
      <x:c r="L143" t="str">
        <x:v>Logement</x:v>
      </x:c>
      <x:c r="M143" t="str">
        <x:v>Payée</x:v>
      </x:c>
      <x:c r="N143" t="str"/>
    </x:row>
    <x:row r="144">
      <x:c r="A144" t="n">
        <x:v>46237</x:v>
      </x:c>
      <x:c r="B144" t="str">
        <x:v>DEP-0143</x:v>
      </x:c>
      <x:c r="C144" t="str">
        <x:v>Internet</x:v>
      </x:c>
      <x:c r="D144" t="str">
        <x:v>Fibre</x:v>
      </x:c>
      <x:c r="E144" t="str">
        <x:v>Fixe</x:v>
      </x:c>
      <x:c r="F144" t="str">
        <x:v>Dépense internet</x:v>
      </x:c>
      <x:c r="G144" t="str">
        <x:v>Amazon</x:v>
      </x:c>
      <x:c r="H144" t="str">
        <x:v>PayPal</x:v>
      </x:c>
      <x:c r="I144" t="n">
        <x:v>539.29</x:v>
      </x:c>
      <x:c r="J144" t="n">
        <x:v>10</x:v>
      </x:c>
      <x:c r="K144" t="n">
        <x:f>I144*(1+J144/100)</x:f>
        <x:v>593.219</x:v>
      </x:c>
      <x:c r="L144" t="str">
        <x:v>Internet</x:v>
      </x:c>
      <x:c r="M144" t="str">
        <x:v>Payée</x:v>
      </x:c>
      <x:c r="N144" t="str"/>
    </x:row>
    <x:row r="145">
      <x:c r="A145" t="n">
        <x:v>46100</x:v>
      </x:c>
      <x:c r="B145" t="str">
        <x:v>DEP-0144</x:v>
      </x:c>
      <x:c r="C145" t="str">
        <x:v>Internet</x:v>
      </x:c>
      <x:c r="D145" t="str">
        <x:v>Fibre</x:v>
      </x:c>
      <x:c r="E145" t="str">
        <x:v>Fixe</x:v>
      </x:c>
      <x:c r="F145" t="str">
        <x:v>Dépense internet</x:v>
      </x:c>
      <x:c r="G145" t="str">
        <x:v>Decathlon</x:v>
      </x:c>
      <x:c r="H145" t="str">
        <x:v>Carte bancaire</x:v>
      </x:c>
      <x:c r="I145" t="n">
        <x:v>456.33</x:v>
      </x:c>
      <x:c r="J145" t="n">
        <x:v>0</x:v>
      </x:c>
      <x:c r="K145" t="n">
        <x:f>I145*(1+J145/100)</x:f>
        <x:v>456.33</x:v>
      </x:c>
      <x:c r="L145" t="str">
        <x:v>Internet</x:v>
      </x:c>
      <x:c r="M145" t="str">
        <x:v>En attente</x:v>
      </x:c>
      <x:c r="N145" t="str"/>
    </x:row>
    <x:row r="146">
      <x:c r="A146" t="n">
        <x:v>46024</x:v>
      </x:c>
      <x:c r="B146" t="str">
        <x:v>DEP-0145</x:v>
      </x:c>
      <x:c r="C146" t="str">
        <x:v>Énergie</x:v>
      </x:c>
      <x:c r="D146" t="str">
        <x:v>Électricité</x:v>
      </x:c>
      <x:c r="E146" t="str">
        <x:v>Fixe</x:v>
      </x:c>
      <x:c r="F146" t="str">
        <x:v>Dépense énergie</x:v>
      </x:c>
      <x:c r="G146" t="str">
        <x:v>Orange</x:v>
      </x:c>
      <x:c r="H146" t="str">
        <x:v>Chèque</x:v>
      </x:c>
      <x:c r="I146" t="n">
        <x:v>282.67</x:v>
      </x:c>
      <x:c r="J146" t="n">
        <x:v>10</x:v>
      </x:c>
      <x:c r="K146" t="n">
        <x:f>I146*(1+J146/100)</x:f>
        <x:v>310.93700000000007</x:v>
      </x:c>
      <x:c r="L146" t="str">
        <x:v>Énergie</x:v>
      </x:c>
      <x:c r="M146" t="str">
        <x:v>Payée</x:v>
      </x:c>
      <x:c r="N146" t="str"/>
    </x:row>
    <x:row r="147">
      <x:c r="A147" t="n">
        <x:v>46147</x:v>
      </x:c>
      <x:c r="B147" t="str">
        <x:v>DEP-0146</x:v>
      </x:c>
      <x:c r="C147" t="str">
        <x:v>Téléphone</x:v>
      </x:c>
      <x:c r="D147" t="str">
        <x:v>Mobile</x:v>
      </x:c>
      <x:c r="E147" t="str">
        <x:v>Fixe</x:v>
      </x:c>
      <x:c r="F147" t="str">
        <x:v>Dépense téléphone</x:v>
      </x:c>
      <x:c r="G147" t="str">
        <x:v>Amazon</x:v>
      </x:c>
      <x:c r="H147" t="str">
        <x:v>Virement</x:v>
      </x:c>
      <x:c r="I147" t="n">
        <x:v>142.67</x:v>
      </x:c>
      <x:c r="J147" t="n">
        <x:v>5.5</x:v>
      </x:c>
      <x:c r="K147" t="n">
        <x:f>I147*(1+J147/100)</x:f>
        <x:v>150.51684999999998</x:v>
      </x:c>
      <x:c r="L147" t="str">
        <x:v>Téléphone</x:v>
      </x:c>
      <x:c r="M147" t="str">
        <x:v>Payée</x:v>
      </x:c>
      <x:c r="N147" t="str"/>
    </x:row>
    <x:row r="148">
      <x:c r="A148" t="n">
        <x:v>46337</x:v>
      </x:c>
      <x:c r="B148" t="str">
        <x:v>DEP-0147</x:v>
      </x:c>
      <x:c r="C148" t="str">
        <x:v>Santé</x:v>
      </x:c>
      <x:c r="D148" t="str">
        <x:v>Pharmacie</x:v>
      </x:c>
      <x:c r="E148" t="str">
        <x:v>Variable</x:v>
      </x:c>
      <x:c r="F148" t="str">
        <x:v>Dépense santé</x:v>
      </x:c>
      <x:c r="G148" t="str">
        <x:v>Orange</x:v>
      </x:c>
      <x:c r="H148" t="str">
        <x:v>PayPal</x:v>
      </x:c>
      <x:c r="I148" t="n">
        <x:v>536.85</x:v>
      </x:c>
      <x:c r="J148" t="n">
        <x:v>10</x:v>
      </x:c>
      <x:c r="K148" t="n">
        <x:f>I148*(1+J148/100)</x:f>
        <x:v>590.5350000000001</x:v>
      </x:c>
      <x:c r="L148" t="str">
        <x:v>Santé</x:v>
      </x:c>
      <x:c r="M148" t="str">
        <x:v>En attente</x:v>
      </x:c>
      <x:c r="N148" t="str"/>
    </x:row>
    <x:row r="149">
      <x:c r="A149" t="n">
        <x:v>46177</x:v>
      </x:c>
      <x:c r="B149" t="str">
        <x:v>DEP-0148</x:v>
      </x:c>
      <x:c r="C149" t="str">
        <x:v>Impôts</x:v>
      </x:c>
      <x:c r="D149" t="str">
        <x:v>Taxe</x:v>
      </x:c>
      <x:c r="E149" t="str">
        <x:v>Fixe</x:v>
      </x:c>
      <x:c r="F149" t="str">
        <x:v>Dépense impôts</x:v>
      </x:c>
      <x:c r="G149" t="str">
        <x:v>Orange</x:v>
      </x:c>
      <x:c r="H149" t="str">
        <x:v>Chèque</x:v>
      </x:c>
      <x:c r="I149" t="n">
        <x:v>79.01</x:v>
      </x:c>
      <x:c r="J149" t="n">
        <x:v>5.5</x:v>
      </x:c>
      <x:c r="K149" t="n">
        <x:f>I149*(1+J149/100)</x:f>
        <x:v>83.35555</x:v>
      </x:c>
      <x:c r="L149" t="str">
        <x:v>Impôts</x:v>
      </x:c>
      <x:c r="M149" t="str">
        <x:v>Payée</x:v>
      </x:c>
      <x:c r="N149" t="str"/>
    </x:row>
    <x:row r="150">
      <x:c r="A150" t="n">
        <x:v>46058</x:v>
      </x:c>
      <x:c r="B150" t="str">
        <x:v>DEP-0149</x:v>
      </x:c>
      <x:c r="C150" t="str">
        <x:v>Santé</x:v>
      </x:c>
      <x:c r="D150" t="str">
        <x:v>Pharmacie</x:v>
      </x:c>
      <x:c r="E150" t="str">
        <x:v>Variable</x:v>
      </x:c>
      <x:c r="F150" t="str">
        <x:v>Dépense santé</x:v>
      </x:c>
      <x:c r="G150" t="str">
        <x:v>Carrefour</x:v>
      </x:c>
      <x:c r="H150" t="str">
        <x:v>Espèces</x:v>
      </x:c>
      <x:c r="I150" t="n">
        <x:v>637.12</x:v>
      </x:c>
      <x:c r="J150" t="n">
        <x:v>20</x:v>
      </x:c>
      <x:c r="K150" t="n">
        <x:f>I150*(1+J150/100)</x:f>
        <x:v>764.544</x:v>
      </x:c>
      <x:c r="L150" t="str">
        <x:v>Santé</x:v>
      </x:c>
      <x:c r="M150" t="str">
        <x:v>Payée</x:v>
      </x:c>
      <x:c r="N150" t="str"/>
    </x:row>
    <x:row r="151">
      <x:c r="A151" t="n">
        <x:v>46142</x:v>
      </x:c>
      <x:c r="B151" t="str">
        <x:v>DEP-0150</x:v>
      </x:c>
      <x:c r="C151" t="str">
        <x:v>Logement</x:v>
      </x:c>
      <x:c r="D151" t="str">
        <x:v>Loyer</x:v>
      </x:c>
      <x:c r="E151" t="str">
        <x:v>Fixe</x:v>
      </x:c>
      <x:c r="F151" t="str">
        <x:v>Dépense logement</x:v>
      </x:c>
      <x:c r="G151" t="str">
        <x:v>SNCF</x:v>
      </x:c>
      <x:c r="H151" t="str">
        <x:v>Chèque</x:v>
      </x:c>
      <x:c r="I151" t="n">
        <x:v>30.56</x:v>
      </x:c>
      <x:c r="J151" t="n">
        <x:v>20</x:v>
      </x:c>
      <x:c r="K151" t="n">
        <x:f>I151*(1+J151/100)</x:f>
        <x:v>36.672</x:v>
      </x:c>
      <x:c r="L151" t="str">
        <x:v>Logement</x:v>
      </x:c>
      <x:c r="M151" t="str">
        <x:v>À vérifier</x:v>
      </x:c>
      <x:c r="N151" t="str"/>
    </x:row>
    <x:row r="152">
      <x:c r="A152" t="n">
        <x:v>46176</x:v>
      </x:c>
      <x:c r="B152" t="str">
        <x:v>DEP-0151</x:v>
      </x:c>
      <x:c r="C152" t="str">
        <x:v>Loisirs</x:v>
      </x:c>
      <x:c r="D152" t="str">
        <x:v>Restaurant</x:v>
      </x:c>
      <x:c r="E152" t="str">
        <x:v>Variable</x:v>
      </x:c>
      <x:c r="F152" t="str">
        <x:v>Dépense loisirs</x:v>
      </x:c>
      <x:c r="G152" t="str">
        <x:v>Decathlon</x:v>
      </x:c>
      <x:c r="H152" t="str">
        <x:v>PayPal</x:v>
      </x:c>
      <x:c r="I152" t="n">
        <x:v>562.35</x:v>
      </x:c>
      <x:c r="J152" t="n">
        <x:v>10</x:v>
      </x:c>
      <x:c r="K152" t="n">
        <x:f>I152*(1+J152/100)</x:f>
        <x:v>618.585</x:v>
      </x:c>
      <x:c r="L152" t="str">
        <x:v>Loisirs</x:v>
      </x:c>
      <x:c r="M152" t="str">
        <x:v>Payée</x:v>
      </x:c>
      <x:c r="N152" t="str"/>
    </x:row>
    <x:row r="153">
      <x:c r="A153" t="n">
        <x:v>46337</x:v>
      </x:c>
      <x:c r="B153" t="str">
        <x:v>DEP-0152</x:v>
      </x:c>
      <x:c r="C153" t="str">
        <x:v>Téléphone</x:v>
      </x:c>
      <x:c r="D153" t="str">
        <x:v>Mobile</x:v>
      </x:c>
      <x:c r="E153" t="str">
        <x:v>Fixe</x:v>
      </x:c>
      <x:c r="F153" t="str">
        <x:v>Dépense téléphone</x:v>
      </x:c>
      <x:c r="G153" t="str">
        <x:v>MAIF</x:v>
      </x:c>
      <x:c r="H153" t="str">
        <x:v>Prélèvement</x:v>
      </x:c>
      <x:c r="I153" t="n">
        <x:v>358.74</x:v>
      </x:c>
      <x:c r="J153" t="n">
        <x:v>5.5</x:v>
      </x:c>
      <x:c r="K153" t="n">
        <x:f>I153*(1+J153/100)</x:f>
        <x:v>378.47069999999997</x:v>
      </x:c>
      <x:c r="L153" t="str">
        <x:v>Téléphone</x:v>
      </x:c>
      <x:c r="M153" t="str">
        <x:v>Payée</x:v>
      </x:c>
      <x:c r="N153" t="str"/>
    </x:row>
    <x:row r="154">
      <x:c r="A154" t="n">
        <x:v>46159</x:v>
      </x:c>
      <x:c r="B154" t="str">
        <x:v>DEP-0153</x:v>
      </x:c>
      <x:c r="C154" t="str">
        <x:v>Divers</x:v>
      </x:c>
      <x:c r="D154" t="str">
        <x:v>Autre</x:v>
      </x:c>
      <x:c r="E154" t="str">
        <x:v>Variable</x:v>
      </x:c>
      <x:c r="F154" t="str">
        <x:v>Dépense divers</x:v>
      </x:c>
      <x:c r="G154" t="str">
        <x:v>Leroy Merlin</x:v>
      </x:c>
      <x:c r="H154" t="str">
        <x:v>Virement</x:v>
      </x:c>
      <x:c r="I154" t="n">
        <x:v>149.75</x:v>
      </x:c>
      <x:c r="J154" t="n">
        <x:v>10</x:v>
      </x:c>
      <x:c r="K154" t="n">
        <x:f>I154*(1+J154/100)</x:f>
        <x:v>164.72500000000002</x:v>
      </x:c>
      <x:c r="L154" t="str">
        <x:v>Divers</x:v>
      </x:c>
      <x:c r="M154" t="str">
        <x:v>Payée</x:v>
      </x:c>
      <x:c r="N154" t="str"/>
    </x:row>
    <x:row r="155">
      <x:c r="A155" t="n">
        <x:v>46118</x:v>
      </x:c>
      <x:c r="B155" t="str">
        <x:v>DEP-0154</x:v>
      </x:c>
      <x:c r="C155" t="str">
        <x:v>Impôts</x:v>
      </x:c>
      <x:c r="D155" t="str">
        <x:v>Taxe</x:v>
      </x:c>
      <x:c r="E155" t="str">
        <x:v>Fixe</x:v>
      </x:c>
      <x:c r="F155" t="str">
        <x:v>Dépense impôts</x:v>
      </x:c>
      <x:c r="G155" t="str">
        <x:v>Carrefour</x:v>
      </x:c>
      <x:c r="H155" t="str">
        <x:v>PayPal</x:v>
      </x:c>
      <x:c r="I155" t="n">
        <x:v>499.87</x:v>
      </x:c>
      <x:c r="J155" t="n">
        <x:v>5.5</x:v>
      </x:c>
      <x:c r="K155" t="n">
        <x:f>I155*(1+J155/100)</x:f>
        <x:v>527.36285</x:v>
      </x:c>
      <x:c r="L155" t="str">
        <x:v>Impôts</x:v>
      </x:c>
      <x:c r="M155" t="str">
        <x:v>Payée</x:v>
      </x:c>
      <x:c r="N155" t="str"/>
    </x:row>
    <x:row r="156">
      <x:c r="A156" t="n">
        <x:v>46041</x:v>
      </x:c>
      <x:c r="B156" t="str">
        <x:v>DEP-0155</x:v>
      </x:c>
      <x:c r="C156" t="str">
        <x:v>Téléphone</x:v>
      </x:c>
      <x:c r="D156" t="str">
        <x:v>Mobile</x:v>
      </x:c>
      <x:c r="E156" t="str">
        <x:v>Fixe</x:v>
      </x:c>
      <x:c r="F156" t="str">
        <x:v>Dépense téléphone</x:v>
      </x:c>
      <x:c r="G156" t="str">
        <x:v>MAIF</x:v>
      </x:c>
      <x:c r="H156" t="str">
        <x:v>Prélèvement</x:v>
      </x:c>
      <x:c r="I156" t="n">
        <x:v>201.98</x:v>
      </x:c>
      <x:c r="J156" t="n">
        <x:v>10</x:v>
      </x:c>
      <x:c r="K156" t="n">
        <x:f>I156*(1+J156/100)</x:f>
        <x:v>222.178</x:v>
      </x:c>
      <x:c r="L156" t="str">
        <x:v>Téléphone</x:v>
      </x:c>
      <x:c r="M156" t="str">
        <x:v>À vérifier</x:v>
      </x:c>
      <x:c r="N156" t="str"/>
    </x:row>
    <x:row r="157">
      <x:c r="A157" t="n">
        <x:v>46282</x:v>
      </x:c>
      <x:c r="B157" t="str">
        <x:v>DEP-0156</x:v>
      </x:c>
      <x:c r="C157" t="str">
        <x:v>Éducation</x:v>
      </x:c>
      <x:c r="D157" t="str">
        <x:v>Formation</x:v>
      </x:c>
      <x:c r="E157" t="str">
        <x:v>Variable</x:v>
      </x:c>
      <x:c r="F157" t="str">
        <x:v>Dépense éducation</x:v>
      </x:c>
      <x:c r="G157" t="str">
        <x:v>Decathlon</x:v>
      </x:c>
      <x:c r="H157" t="str">
        <x:v>Virement</x:v>
      </x:c>
      <x:c r="I157" t="n">
        <x:v>540.49</x:v>
      </x:c>
      <x:c r="J157" t="n">
        <x:v>20</x:v>
      </x:c>
      <x:c r="K157" t="n">
        <x:f>I157*(1+J157/100)</x:f>
        <x:v>648.588</x:v>
      </x:c>
      <x:c r="L157" t="str">
        <x:v>Éducation</x:v>
      </x:c>
      <x:c r="M157" t="str">
        <x:v>Payée</x:v>
      </x:c>
      <x:c r="N157" t="str"/>
    </x:row>
    <x:row r="158">
      <x:c r="A158" t="n">
        <x:v>46172</x:v>
      </x:c>
      <x:c r="B158" t="str">
        <x:v>DEP-0157</x:v>
      </x:c>
      <x:c r="C158" t="str">
        <x:v>Impôts</x:v>
      </x:c>
      <x:c r="D158" t="str">
        <x:v>Taxe</x:v>
      </x:c>
      <x:c r="E158" t="str">
        <x:v>Fixe</x:v>
      </x:c>
      <x:c r="F158" t="str">
        <x:v>Dépense impôts</x:v>
      </x:c>
      <x:c r="G158" t="str">
        <x:v>Leroy Merlin</x:v>
      </x:c>
      <x:c r="H158" t="str">
        <x:v>Chèque</x:v>
      </x:c>
      <x:c r="I158" t="n">
        <x:v>170.6</x:v>
      </x:c>
      <x:c r="J158" t="n">
        <x:v>0</x:v>
      </x:c>
      <x:c r="K158" t="n">
        <x:f>I158*(1+J158/100)</x:f>
        <x:v>170.6</x:v>
      </x:c>
      <x:c r="L158" t="str">
        <x:v>Impôts</x:v>
      </x:c>
      <x:c r="M158" t="str">
        <x:v>Payée</x:v>
      </x:c>
      <x:c r="N158" t="str"/>
    </x:row>
    <x:row r="159">
      <x:c r="A159" t="n">
        <x:v>46065</x:v>
      </x:c>
      <x:c r="B159" t="str">
        <x:v>DEP-0158</x:v>
      </x:c>
      <x:c r="C159" t="str">
        <x:v>Impôts</x:v>
      </x:c>
      <x:c r="D159" t="str">
        <x:v>Taxe</x:v>
      </x:c>
      <x:c r="E159" t="str">
        <x:v>Fixe</x:v>
      </x:c>
      <x:c r="F159" t="str">
        <x:v>Dépense impôts</x:v>
      </x:c>
      <x:c r="G159" t="str">
        <x:v>EDF</x:v>
      </x:c>
      <x:c r="H159" t="str">
        <x:v>Prélèvement</x:v>
      </x:c>
      <x:c r="I159" t="n">
        <x:v>472.87</x:v>
      </x:c>
      <x:c r="J159" t="n">
        <x:v>20</x:v>
      </x:c>
      <x:c r="K159" t="n">
        <x:f>I159*(1+J159/100)</x:f>
        <x:v>567.444</x:v>
      </x:c>
      <x:c r="L159" t="str">
        <x:v>Impôts</x:v>
      </x:c>
      <x:c r="M159" t="str">
        <x:v>Payée</x:v>
      </x:c>
      <x:c r="N159" t="str"/>
    </x:row>
    <x:row r="160">
      <x:c r="A160" t="n">
        <x:v>46185</x:v>
      </x:c>
      <x:c r="B160" t="str">
        <x:v>DEP-0159</x:v>
      </x:c>
      <x:c r="C160" t="str">
        <x:v>Assurances</x:v>
      </x:c>
      <x:c r="D160" t="str">
        <x:v>Habitation</x:v>
      </x:c>
      <x:c r="E160" t="str">
        <x:v>Fixe</x:v>
      </x:c>
      <x:c r="F160" t="str">
        <x:v>Dépense assurances</x:v>
      </x:c>
      <x:c r="G160" t="str">
        <x:v>TotalEnergies</x:v>
      </x:c>
      <x:c r="H160" t="str">
        <x:v>PayPal</x:v>
      </x:c>
      <x:c r="I160" t="n">
        <x:v>332.08</x:v>
      </x:c>
      <x:c r="J160" t="n">
        <x:v>5.5</x:v>
      </x:c>
      <x:c r="K160" t="n">
        <x:f>I160*(1+J160/100)</x:f>
        <x:v>350.34439999999995</x:v>
      </x:c>
      <x:c r="L160" t="str">
        <x:v>Assurances</x:v>
      </x:c>
      <x:c r="M160" t="str">
        <x:v>En attente</x:v>
      </x:c>
      <x:c r="N160" t="str"/>
    </x:row>
    <x:row r="161">
      <x:c r="A161" t="n">
        <x:v>46029</x:v>
      </x:c>
      <x:c r="B161" t="str">
        <x:v>DEP-0160</x:v>
      </x:c>
      <x:c r="C161" t="str">
        <x:v>Assurances</x:v>
      </x:c>
      <x:c r="D161" t="str">
        <x:v>Habitation</x:v>
      </x:c>
      <x:c r="E161" t="str">
        <x:v>Fixe</x:v>
      </x:c>
      <x:c r="F161" t="str">
        <x:v>Dépense assurances</x:v>
      </x:c>
      <x:c r="G161" t="str">
        <x:v>Intermarché</x:v>
      </x:c>
      <x:c r="H161" t="str">
        <x:v>Espèces</x:v>
      </x:c>
      <x:c r="I161" t="n">
        <x:v>358.42</x:v>
      </x:c>
      <x:c r="J161" t="n">
        <x:v>0</x:v>
      </x:c>
      <x:c r="K161" t="n">
        <x:f>I161*(1+J161/100)</x:f>
        <x:v>358.42</x:v>
      </x:c>
      <x:c r="L161" t="str">
        <x:v>Assurances</x:v>
      </x:c>
      <x:c r="M161" t="str">
        <x:v>Payée</x:v>
      </x:c>
      <x:c r="N161" t="str"/>
    </x:row>
    <x:row r="162">
      <x:c r="A162" t="n">
        <x:v>46254</x:v>
      </x:c>
      <x:c r="B162" t="str">
        <x:v>DEP-0161</x:v>
      </x:c>
      <x:c r="C162" t="str">
        <x:v>Loisirs</x:v>
      </x:c>
      <x:c r="D162" t="str">
        <x:v>Restaurant</x:v>
      </x:c>
      <x:c r="E162" t="str">
        <x:v>Variable</x:v>
      </x:c>
      <x:c r="F162" t="str">
        <x:v>Dépense loisirs</x:v>
      </x:c>
      <x:c r="G162" t="str">
        <x:v>Doctolib</x:v>
      </x:c>
      <x:c r="H162" t="str">
        <x:v>Carte bancaire</x:v>
      </x:c>
      <x:c r="I162" t="n">
        <x:v>358.02</x:v>
      </x:c>
      <x:c r="J162" t="n">
        <x:v>20</x:v>
      </x:c>
      <x:c r="K162" t="n">
        <x:f>I162*(1+J162/100)</x:f>
        <x:v>429.62399999999997</x:v>
      </x:c>
      <x:c r="L162" t="str">
        <x:v>Loisirs</x:v>
      </x:c>
      <x:c r="M162" t="str">
        <x:v>En attente</x:v>
      </x:c>
      <x:c r="N162" t="str"/>
    </x:row>
    <x:row r="163">
      <x:c r="A163" t="n">
        <x:v>46153</x:v>
      </x:c>
      <x:c r="B163" t="str">
        <x:v>DEP-0162</x:v>
      </x:c>
      <x:c r="C163" t="str">
        <x:v>Impôts</x:v>
      </x:c>
      <x:c r="D163" t="str">
        <x:v>Taxe</x:v>
      </x:c>
      <x:c r="E163" t="str">
        <x:v>Fixe</x:v>
      </x:c>
      <x:c r="F163" t="str">
        <x:v>Dépense impôts</x:v>
      </x:c>
      <x:c r="G163" t="str">
        <x:v>Orange</x:v>
      </x:c>
      <x:c r="H163" t="str">
        <x:v>Prélèvement</x:v>
      </x:c>
      <x:c r="I163" t="n">
        <x:v>396.63</x:v>
      </x:c>
      <x:c r="J163" t="n">
        <x:v>0</x:v>
      </x:c>
      <x:c r="K163" t="n">
        <x:f>I163*(1+J163/100)</x:f>
        <x:v>396.63</x:v>
      </x:c>
      <x:c r="L163" t="str">
        <x:v>Impôts</x:v>
      </x:c>
      <x:c r="M163" t="str">
        <x:v>Payée</x:v>
      </x:c>
      <x:c r="N163" t="str"/>
    </x:row>
    <x:row r="164">
      <x:c r="A164" t="n">
        <x:v>46326</x:v>
      </x:c>
      <x:c r="B164" t="str">
        <x:v>DEP-0163</x:v>
      </x:c>
      <x:c r="C164" t="str">
        <x:v>Loisirs</x:v>
      </x:c>
      <x:c r="D164" t="str">
        <x:v>Restaurant</x:v>
      </x:c>
      <x:c r="E164" t="str">
        <x:v>Variable</x:v>
      </x:c>
      <x:c r="F164" t="str">
        <x:v>Dépense loisirs</x:v>
      </x:c>
      <x:c r="G164" t="str">
        <x:v>Doctolib</x:v>
      </x:c>
      <x:c r="H164" t="str">
        <x:v>Espèces</x:v>
      </x:c>
      <x:c r="I164" t="n">
        <x:v>113.62</x:v>
      </x:c>
      <x:c r="J164" t="n">
        <x:v>10</x:v>
      </x:c>
      <x:c r="K164" t="n">
        <x:f>I164*(1+J164/100)</x:f>
        <x:v>124.98200000000001</x:v>
      </x:c>
      <x:c r="L164" t="str">
        <x:v>Loisirs</x:v>
      </x:c>
      <x:c r="M164" t="str">
        <x:v>Payée</x:v>
      </x:c>
      <x:c r="N164" t="str"/>
    </x:row>
    <x:row r="165">
      <x:c r="A165" t="n">
        <x:v>46226</x:v>
      </x:c>
      <x:c r="B165" t="str">
        <x:v>DEP-0164</x:v>
      </x:c>
      <x:c r="C165" t="str">
        <x:v>Assurances</x:v>
      </x:c>
      <x:c r="D165" t="str">
        <x:v>Habitation</x:v>
      </x:c>
      <x:c r="E165" t="str">
        <x:v>Fixe</x:v>
      </x:c>
      <x:c r="F165" t="str">
        <x:v>Dépense assurances</x:v>
      </x:c>
      <x:c r="G165" t="str">
        <x:v>Boulanger</x:v>
      </x:c>
      <x:c r="H165" t="str">
        <x:v>Virement</x:v>
      </x:c>
      <x:c r="I165" t="n">
        <x:v>550.26</x:v>
      </x:c>
      <x:c r="J165" t="n">
        <x:v>5.5</x:v>
      </x:c>
      <x:c r="K165" t="n">
        <x:f>I165*(1+J165/100)</x:f>
        <x:v>580.5242999999999</x:v>
      </x:c>
      <x:c r="L165" t="str">
        <x:v>Assurances</x:v>
      </x:c>
      <x:c r="M165" t="str">
        <x:v>Payée</x:v>
      </x:c>
      <x:c r="N165" t="str"/>
    </x:row>
    <x:row r="166">
      <x:c r="A166" t="n">
        <x:v>46277</x:v>
      </x:c>
      <x:c r="B166" t="str">
        <x:v>DEP-0165</x:v>
      </x:c>
      <x:c r="C166" t="str">
        <x:v>Logement</x:v>
      </x:c>
      <x:c r="D166" t="str">
        <x:v>Loyer</x:v>
      </x:c>
      <x:c r="E166" t="str">
        <x:v>Fixe</x:v>
      </x:c>
      <x:c r="F166" t="str">
        <x:v>Dépense logement</x:v>
      </x:c>
      <x:c r="G166" t="str">
        <x:v>SNCF</x:v>
      </x:c>
      <x:c r="H166" t="str">
        <x:v>Chèque</x:v>
      </x:c>
      <x:c r="I166" t="n">
        <x:v>380.81</x:v>
      </x:c>
      <x:c r="J166" t="n">
        <x:v>10</x:v>
      </x:c>
      <x:c r="K166" t="n">
        <x:f>I166*(1+J166/100)</x:f>
        <x:v>418.891</x:v>
      </x:c>
      <x:c r="L166" t="str">
        <x:v>Logement</x:v>
      </x:c>
      <x:c r="M166" t="str">
        <x:v>À vérifier</x:v>
      </x:c>
      <x:c r="N166" t="str"/>
    </x:row>
    <x:row r="167">
      <x:c r="A167" t="n">
        <x:v>46221</x:v>
      </x:c>
      <x:c r="B167" t="str">
        <x:v>DEP-0166</x:v>
      </x:c>
      <x:c r="C167" t="str">
        <x:v>Transport</x:v>
      </x:c>
      <x:c r="D167" t="str">
        <x:v>Carburant</x:v>
      </x:c>
      <x:c r="E167" t="str">
        <x:v>Variable</x:v>
      </x:c>
      <x:c r="F167" t="str">
        <x:v>Dépense transport</x:v>
      </x:c>
      <x:c r="G167" t="str">
        <x:v>Free</x:v>
      </x:c>
      <x:c r="H167" t="str">
        <x:v>Virement</x:v>
      </x:c>
      <x:c r="I167" t="n">
        <x:v>450.88</x:v>
      </x:c>
      <x:c r="J167" t="n">
        <x:v>5.5</x:v>
      </x:c>
      <x:c r="K167" t="n">
        <x:f>I167*(1+J167/100)</x:f>
        <x:v>475.67839999999995</x:v>
      </x:c>
      <x:c r="L167" t="str">
        <x:v>Transport</x:v>
      </x:c>
      <x:c r="M167" t="str">
        <x:v>Payée</x:v>
      </x:c>
      <x:c r="N167" t="str"/>
    </x:row>
    <x:row r="168">
      <x:c r="A168" t="n">
        <x:v>46229</x:v>
      </x:c>
      <x:c r="B168" t="str">
        <x:v>DEP-0167</x:v>
      </x:c>
      <x:c r="C168" t="str">
        <x:v>Shopping</x:v>
      </x:c>
      <x:c r="D168" t="str">
        <x:v>Vêtements</x:v>
      </x:c>
      <x:c r="E168" t="str">
        <x:v>Variable</x:v>
      </x:c>
      <x:c r="F168" t="str">
        <x:v>Dépense shopping</x:v>
      </x:c>
      <x:c r="G168" t="str">
        <x:v>AXA</x:v>
      </x:c>
      <x:c r="H168" t="str">
        <x:v>Virement</x:v>
      </x:c>
      <x:c r="I168" t="n">
        <x:v>206.44</x:v>
      </x:c>
      <x:c r="J168" t="n">
        <x:v>10</x:v>
      </x:c>
      <x:c r="K168" t="n">
        <x:f>I168*(1+J168/100)</x:f>
        <x:v>227.084</x:v>
      </x:c>
      <x:c r="L168" t="str">
        <x:v>Shopping</x:v>
      </x:c>
      <x:c r="M168" t="str">
        <x:v>Payée</x:v>
      </x:c>
      <x:c r="N168" t="str"/>
    </x:row>
    <x:row r="169">
      <x:c r="A169" t="n">
        <x:v>46026</x:v>
      </x:c>
      <x:c r="B169" t="str">
        <x:v>DEP-0168</x:v>
      </x:c>
      <x:c r="C169" t="str">
        <x:v>Loisirs</x:v>
      </x:c>
      <x:c r="D169" t="str">
        <x:v>Restaurant</x:v>
      </x:c>
      <x:c r="E169" t="str">
        <x:v>Variable</x:v>
      </x:c>
      <x:c r="F169" t="str">
        <x:v>Dépense loisirs</x:v>
      </x:c>
      <x:c r="G169" t="str">
        <x:v>Intermarché</x:v>
      </x:c>
      <x:c r="H169" t="str">
        <x:v>PayPal</x:v>
      </x:c>
      <x:c r="I169" t="n">
        <x:v>108.24</x:v>
      </x:c>
      <x:c r="J169" t="n">
        <x:v>0</x:v>
      </x:c>
      <x:c r="K169" t="n">
        <x:f>I169*(1+J169/100)</x:f>
        <x:v>108.24</x:v>
      </x:c>
      <x:c r="L169" t="str">
        <x:v>Loisirs</x:v>
      </x:c>
      <x:c r="M169" t="str">
        <x:v>En attente</x:v>
      </x:c>
      <x:c r="N169" t="str"/>
    </x:row>
    <x:row r="170">
      <x:c r="A170" t="n">
        <x:v>46076</x:v>
      </x:c>
      <x:c r="B170" t="str">
        <x:v>DEP-0169</x:v>
      </x:c>
      <x:c r="C170" t="str">
        <x:v>Logement</x:v>
      </x:c>
      <x:c r="D170" t="str">
        <x:v>Loyer</x:v>
      </x:c>
      <x:c r="E170" t="str">
        <x:v>Fixe</x:v>
      </x:c>
      <x:c r="F170" t="str">
        <x:v>Dépense logement</x:v>
      </x:c>
      <x:c r="G170" t="str">
        <x:v>Decathlon</x:v>
      </x:c>
      <x:c r="H170" t="str">
        <x:v>Chèque</x:v>
      </x:c>
      <x:c r="I170" t="n">
        <x:v>109.95</x:v>
      </x:c>
      <x:c r="J170" t="n">
        <x:v>0</x:v>
      </x:c>
      <x:c r="K170" t="n">
        <x:f>I170*(1+J170/100)</x:f>
        <x:v>109.95</x:v>
      </x:c>
      <x:c r="L170" t="str">
        <x:v>Logement</x:v>
      </x:c>
      <x:c r="M170" t="str">
        <x:v>En attente</x:v>
      </x:c>
      <x:c r="N170" t="str"/>
    </x:row>
    <x:row r="171">
      <x:c r="A171" t="n">
        <x:v>46155</x:v>
      </x:c>
      <x:c r="B171" t="str">
        <x:v>DEP-0170</x:v>
      </x:c>
      <x:c r="C171" t="str">
        <x:v>Logement</x:v>
      </x:c>
      <x:c r="D171" t="str">
        <x:v>Loyer</x:v>
      </x:c>
      <x:c r="E171" t="str">
        <x:v>Fixe</x:v>
      </x:c>
      <x:c r="F171" t="str">
        <x:v>Dépense logement</x:v>
      </x:c>
      <x:c r="G171" t="str">
        <x:v>EDF</x:v>
      </x:c>
      <x:c r="H171" t="str">
        <x:v>Chèque</x:v>
      </x:c>
      <x:c r="I171" t="n">
        <x:v>102.93</x:v>
      </x:c>
      <x:c r="J171" t="n">
        <x:v>0</x:v>
      </x:c>
      <x:c r="K171" t="n">
        <x:f>I171*(1+J171/100)</x:f>
        <x:v>102.93</x:v>
      </x:c>
      <x:c r="L171" t="str">
        <x:v>Logement</x:v>
      </x:c>
      <x:c r="M171" t="str">
        <x:v>En attente</x:v>
      </x:c>
      <x:c r="N171" t="str"/>
    </x:row>
    <x:row r="172">
      <x:c r="A172" t="n">
        <x:v>46333</x:v>
      </x:c>
      <x:c r="B172" t="str">
        <x:v>DEP-0171</x:v>
      </x:c>
      <x:c r="C172" t="str">
        <x:v>Énergie</x:v>
      </x:c>
      <x:c r="D172" t="str">
        <x:v>Électricité</x:v>
      </x:c>
      <x:c r="E172" t="str">
        <x:v>Fixe</x:v>
      </x:c>
      <x:c r="F172" t="str">
        <x:v>Dépense énergie</x:v>
      </x:c>
      <x:c r="G172" t="str">
        <x:v>Carrefour</x:v>
      </x:c>
      <x:c r="H172" t="str">
        <x:v>Carte bancaire</x:v>
      </x:c>
      <x:c r="I172" t="n">
        <x:v>225.32</x:v>
      </x:c>
      <x:c r="J172" t="n">
        <x:v>10</x:v>
      </x:c>
      <x:c r="K172" t="n">
        <x:f>I172*(1+J172/100)</x:f>
        <x:v>247.852</x:v>
      </x:c>
      <x:c r="L172" t="str">
        <x:v>Énergie</x:v>
      </x:c>
      <x:c r="M172" t="str">
        <x:v>Payée</x:v>
      </x:c>
      <x:c r="N172" t="str"/>
    </x:row>
    <x:row r="173">
      <x:c r="A173" t="n">
        <x:v>46299</x:v>
      </x:c>
      <x:c r="B173" t="str">
        <x:v>DEP-0172</x:v>
      </x:c>
      <x:c r="C173" t="str">
        <x:v>Impôts</x:v>
      </x:c>
      <x:c r="D173" t="str">
        <x:v>Taxe</x:v>
      </x:c>
      <x:c r="E173" t="str">
        <x:v>Fixe</x:v>
      </x:c>
      <x:c r="F173" t="str">
        <x:v>Dépense impôts</x:v>
      </x:c>
      <x:c r="G173" t="str">
        <x:v>Decathlon</x:v>
      </x:c>
      <x:c r="H173" t="str">
        <x:v>Espèces</x:v>
      </x:c>
      <x:c r="I173" t="n">
        <x:v>22.39</x:v>
      </x:c>
      <x:c r="J173" t="n">
        <x:v>0</x:v>
      </x:c>
      <x:c r="K173" t="n">
        <x:f>I173*(1+J173/100)</x:f>
        <x:v>22.39</x:v>
      </x:c>
      <x:c r="L173" t="str">
        <x:v>Impôts</x:v>
      </x:c>
      <x:c r="M173" t="str">
        <x:v>À vérifier</x:v>
      </x:c>
      <x:c r="N173" t="str"/>
    </x:row>
    <x:row r="174">
      <x:c r="A174" t="n">
        <x:v>46367</x:v>
      </x:c>
      <x:c r="B174" t="str">
        <x:v>DEP-0173</x:v>
      </x:c>
      <x:c r="C174" t="str">
        <x:v>Éducation</x:v>
      </x:c>
      <x:c r="D174" t="str">
        <x:v>Formation</x:v>
      </x:c>
      <x:c r="E174" t="str">
        <x:v>Variable</x:v>
      </x:c>
      <x:c r="F174" t="str">
        <x:v>Dépense éducation</x:v>
      </x:c>
      <x:c r="G174" t="str">
        <x:v>La Poste</x:v>
      </x:c>
      <x:c r="H174" t="str">
        <x:v>Carte bancaire</x:v>
      </x:c>
      <x:c r="I174" t="n">
        <x:v>147.97</x:v>
      </x:c>
      <x:c r="J174" t="n">
        <x:v>10</x:v>
      </x:c>
      <x:c r="K174" t="n">
        <x:f>I174*(1+J174/100)</x:f>
        <x:v>162.76700000000002</x:v>
      </x:c>
      <x:c r="L174" t="str">
        <x:v>Éducation</x:v>
      </x:c>
      <x:c r="M174" t="str">
        <x:v>À vérifier</x:v>
      </x:c>
      <x:c r="N174" t="str"/>
    </x:row>
    <x:row r="175">
      <x:c r="A175" t="n">
        <x:v>46262</x:v>
      </x:c>
      <x:c r="B175" t="str">
        <x:v>DEP-0174</x:v>
      </x:c>
      <x:c r="C175" t="str">
        <x:v>Logement</x:v>
      </x:c>
      <x:c r="D175" t="str">
        <x:v>Loyer</x:v>
      </x:c>
      <x:c r="E175" t="str">
        <x:v>Fixe</x:v>
      </x:c>
      <x:c r="F175" t="str">
        <x:v>Dépense logement</x:v>
      </x:c>
      <x:c r="G175" t="str">
        <x:v>Leroy Merlin</x:v>
      </x:c>
      <x:c r="H175" t="str">
        <x:v>Chèque</x:v>
      </x:c>
      <x:c r="I175" t="n">
        <x:v>176.77</x:v>
      </x:c>
      <x:c r="J175" t="n">
        <x:v>0</x:v>
      </x:c>
      <x:c r="K175" t="n">
        <x:f>I175*(1+J175/100)</x:f>
        <x:v>176.77</x:v>
      </x:c>
      <x:c r="L175" t="str">
        <x:v>Logement</x:v>
      </x:c>
      <x:c r="M175" t="str">
        <x:v>Payée</x:v>
      </x:c>
      <x:c r="N175" t="str"/>
    </x:row>
    <x:row r="176">
      <x:c r="A176" t="n">
        <x:v>46365</x:v>
      </x:c>
      <x:c r="B176" t="str">
        <x:v>DEP-0175</x:v>
      </x:c>
      <x:c r="C176" t="str">
        <x:v>Logement</x:v>
      </x:c>
      <x:c r="D176" t="str">
        <x:v>Loyer</x:v>
      </x:c>
      <x:c r="E176" t="str">
        <x:v>Fixe</x:v>
      </x:c>
      <x:c r="F176" t="str">
        <x:v>Dépense logement</x:v>
      </x:c>
      <x:c r="G176" t="str">
        <x:v>TotalEnergies</x:v>
      </x:c>
      <x:c r="H176" t="str">
        <x:v>Carte bancaire</x:v>
      </x:c>
      <x:c r="I176" t="n">
        <x:v>596.37</x:v>
      </x:c>
      <x:c r="J176" t="n">
        <x:v>10</x:v>
      </x:c>
      <x:c r="K176" t="n">
        <x:f>I176*(1+J176/100)</x:f>
        <x:v>656.0070000000001</x:v>
      </x:c>
      <x:c r="L176" t="str">
        <x:v>Logement</x:v>
      </x:c>
      <x:c r="M176" t="str">
        <x:v>À vérifier</x:v>
      </x:c>
      <x:c r="N176" t="str"/>
    </x:row>
    <x:row r="177">
      <x:c r="A177" t="n">
        <x:v>46376</x:v>
      </x:c>
      <x:c r="B177" t="str">
        <x:v>DEP-0176</x:v>
      </x:c>
      <x:c r="C177" t="str">
        <x:v>Transport</x:v>
      </x:c>
      <x:c r="D177" t="str">
        <x:v>Carburant</x:v>
      </x:c>
      <x:c r="E177" t="str">
        <x:v>Variable</x:v>
      </x:c>
      <x:c r="F177" t="str">
        <x:v>Dépense transport</x:v>
      </x:c>
      <x:c r="G177" t="str">
        <x:v>Leroy Merlin</x:v>
      </x:c>
      <x:c r="H177" t="str">
        <x:v>Chèque</x:v>
      </x:c>
      <x:c r="I177" t="n">
        <x:v>241.39</x:v>
      </x:c>
      <x:c r="J177" t="n">
        <x:v>0</x:v>
      </x:c>
      <x:c r="K177" t="n">
        <x:f>I177*(1+J177/100)</x:f>
        <x:v>241.39</x:v>
      </x:c>
      <x:c r="L177" t="str">
        <x:v>Transport</x:v>
      </x:c>
      <x:c r="M177" t="str">
        <x:v>Payée</x:v>
      </x:c>
      <x:c r="N177" t="str"/>
    </x:row>
    <x:row r="178">
      <x:c r="A178" t="n">
        <x:v>46293</x:v>
      </x:c>
      <x:c r="B178" t="str">
        <x:v>DEP-0177</x:v>
      </x:c>
      <x:c r="C178" t="str">
        <x:v>Alimentation</x:v>
      </x:c>
      <x:c r="D178" t="str">
        <x:v>Courses</x:v>
      </x:c>
      <x:c r="E178" t="str">
        <x:v>Variable</x:v>
      </x:c>
      <x:c r="F178" t="str">
        <x:v>Dépense alimentation</x:v>
      </x:c>
      <x:c r="G178" t="str">
        <x:v>AXA</x:v>
      </x:c>
      <x:c r="H178" t="str">
        <x:v>Espèces</x:v>
      </x:c>
      <x:c r="I178" t="n">
        <x:v>9.37</x:v>
      </x:c>
      <x:c r="J178" t="n">
        <x:v>0</x:v>
      </x:c>
      <x:c r="K178" t="n">
        <x:f>I178*(1+J178/100)</x:f>
        <x:v>9.37</x:v>
      </x:c>
      <x:c r="L178" t="str">
        <x:v>Alimentation</x:v>
      </x:c>
      <x:c r="M178" t="str">
        <x:v>Payée</x:v>
      </x:c>
      <x:c r="N178" t="str"/>
    </x:row>
    <x:row r="179">
      <x:c r="A179" t="n">
        <x:v>46223</x:v>
      </x:c>
      <x:c r="B179" t="str">
        <x:v>DEP-0178</x:v>
      </x:c>
      <x:c r="C179" t="str">
        <x:v>Alimentation</x:v>
      </x:c>
      <x:c r="D179" t="str">
        <x:v>Courses</x:v>
      </x:c>
      <x:c r="E179" t="str">
        <x:v>Variable</x:v>
      </x:c>
      <x:c r="F179" t="str">
        <x:v>Dépense alimentation</x:v>
      </x:c>
      <x:c r="G179" t="str">
        <x:v>Intermarché</x:v>
      </x:c>
      <x:c r="H179" t="str">
        <x:v>PayPal</x:v>
      </x:c>
      <x:c r="I179" t="n">
        <x:v>317.28</x:v>
      </x:c>
      <x:c r="J179" t="n">
        <x:v>0</x:v>
      </x:c>
      <x:c r="K179" t="n">
        <x:f>I179*(1+J179/100)</x:f>
        <x:v>317.28</x:v>
      </x:c>
      <x:c r="L179" t="str">
        <x:v>Alimentation</x:v>
      </x:c>
      <x:c r="M179" t="str">
        <x:v>Payée</x:v>
      </x:c>
      <x:c r="N179" t="str"/>
    </x:row>
    <x:row r="180">
      <x:c r="A180" t="n">
        <x:v>46174</x:v>
      </x:c>
      <x:c r="B180" t="str">
        <x:v>DEP-0179</x:v>
      </x:c>
      <x:c r="C180" t="str">
        <x:v>Santé</x:v>
      </x:c>
      <x:c r="D180" t="str">
        <x:v>Pharmacie</x:v>
      </x:c>
      <x:c r="E180" t="str">
        <x:v>Variable</x:v>
      </x:c>
      <x:c r="F180" t="str">
        <x:v>Dépense santé</x:v>
      </x:c>
      <x:c r="G180" t="str">
        <x:v>La Poste</x:v>
      </x:c>
      <x:c r="H180" t="str">
        <x:v>Chèque</x:v>
      </x:c>
      <x:c r="I180" t="n">
        <x:v>54.04</x:v>
      </x:c>
      <x:c r="J180" t="n">
        <x:v>0</x:v>
      </x:c>
      <x:c r="K180" t="n">
        <x:f>I180*(1+J180/100)</x:f>
        <x:v>54.04</x:v>
      </x:c>
      <x:c r="L180" t="str">
        <x:v>Santé</x:v>
      </x:c>
      <x:c r="M180" t="str">
        <x:v>Payée</x:v>
      </x:c>
      <x:c r="N180" t="str"/>
    </x:row>
    <x:row r="181">
      <x:c r="A181" t="n">
        <x:v>46270</x:v>
      </x:c>
      <x:c r="B181" t="str">
        <x:v>DEP-0180</x:v>
      </x:c>
      <x:c r="C181" t="str">
        <x:v>Santé</x:v>
      </x:c>
      <x:c r="D181" t="str">
        <x:v>Pharmacie</x:v>
      </x:c>
      <x:c r="E181" t="str">
        <x:v>Variable</x:v>
      </x:c>
      <x:c r="F181" t="str">
        <x:v>Dépense santé</x:v>
      </x:c>
      <x:c r="G181" t="str">
        <x:v>Intermarché</x:v>
      </x:c>
      <x:c r="H181" t="str">
        <x:v>Prélèvement</x:v>
      </x:c>
      <x:c r="I181" t="n">
        <x:v>341.72</x:v>
      </x:c>
      <x:c r="J181" t="n">
        <x:v>20</x:v>
      </x:c>
      <x:c r="K181" t="n">
        <x:f>I181*(1+J181/100)</x:f>
        <x:v>410.064</x:v>
      </x:c>
      <x:c r="L181" t="str">
        <x:v>Santé</x:v>
      </x:c>
      <x:c r="M181" t="str">
        <x:v>À vérifier</x:v>
      </x:c>
      <x:c r="N181" t="str"/>
    </x:row>
    <x:row r="182">
      <x:c r="A182" t="n">
        <x:v>46077</x:v>
      </x:c>
      <x:c r="B182" t="str">
        <x:v>DEP-0181</x:v>
      </x:c>
      <x:c r="C182" t="str">
        <x:v>Divers</x:v>
      </x:c>
      <x:c r="D182" t="str">
        <x:v>Autre</x:v>
      </x:c>
      <x:c r="E182" t="str">
        <x:v>Variable</x:v>
      </x:c>
      <x:c r="F182" t="str">
        <x:v>Dépense divers</x:v>
      </x:c>
      <x:c r="G182" t="str">
        <x:v>Carrefour</x:v>
      </x:c>
      <x:c r="H182" t="str">
        <x:v>Carte bancaire</x:v>
      </x:c>
      <x:c r="I182" t="n">
        <x:v>434.49</x:v>
      </x:c>
      <x:c r="J182" t="n">
        <x:v>20</x:v>
      </x:c>
      <x:c r="K182" t="n">
        <x:f>I182*(1+J182/100)</x:f>
        <x:v>521.388</x:v>
      </x:c>
      <x:c r="L182" t="str">
        <x:v>Divers</x:v>
      </x:c>
      <x:c r="M182" t="str">
        <x:v>Payée</x:v>
      </x:c>
      <x:c r="N182" t="str"/>
    </x:row>
    <x:row r="183">
      <x:c r="A183" t="n">
        <x:v>46135</x:v>
      </x:c>
      <x:c r="B183" t="str">
        <x:v>DEP-0182</x:v>
      </x:c>
      <x:c r="C183" t="str">
        <x:v>Énergie</x:v>
      </x:c>
      <x:c r="D183" t="str">
        <x:v>Électricité</x:v>
      </x:c>
      <x:c r="E183" t="str">
        <x:v>Fixe</x:v>
      </x:c>
      <x:c r="F183" t="str">
        <x:v>Dépense énergie</x:v>
      </x:c>
      <x:c r="G183" t="str">
        <x:v>Doctolib</x:v>
      </x:c>
      <x:c r="H183" t="str">
        <x:v>PayPal</x:v>
      </x:c>
      <x:c r="I183" t="n">
        <x:v>232.81</x:v>
      </x:c>
      <x:c r="J183" t="n">
        <x:v>0</x:v>
      </x:c>
      <x:c r="K183" t="n">
        <x:f>I183*(1+J183/100)</x:f>
        <x:v>232.81</x:v>
      </x:c>
      <x:c r="L183" t="str">
        <x:v>Énergie</x:v>
      </x:c>
      <x:c r="M183" t="str">
        <x:v>Payée</x:v>
      </x:c>
      <x:c r="N183" t="str"/>
    </x:row>
    <x:row r="184">
      <x:c r="A184" t="n">
        <x:v>46270</x:v>
      </x:c>
      <x:c r="B184" t="str">
        <x:v>DEP-0183</x:v>
      </x:c>
      <x:c r="C184" t="str">
        <x:v>Assurances</x:v>
      </x:c>
      <x:c r="D184" t="str">
        <x:v>Habitation</x:v>
      </x:c>
      <x:c r="E184" t="str">
        <x:v>Fixe</x:v>
      </x:c>
      <x:c r="F184" t="str">
        <x:v>Dépense assurances</x:v>
      </x:c>
      <x:c r="G184" t="str">
        <x:v>SNCF</x:v>
      </x:c>
      <x:c r="H184" t="str">
        <x:v>Espèces</x:v>
      </x:c>
      <x:c r="I184" t="n">
        <x:v>571.32</x:v>
      </x:c>
      <x:c r="J184" t="n">
        <x:v>0</x:v>
      </x:c>
      <x:c r="K184" t="n">
        <x:f>I184*(1+J184/100)</x:f>
        <x:v>571.32</x:v>
      </x:c>
      <x:c r="L184" t="str">
        <x:v>Assurances</x:v>
      </x:c>
      <x:c r="M184" t="str">
        <x:v>Payée</x:v>
      </x:c>
      <x:c r="N184" t="str"/>
    </x:row>
    <x:row r="185">
      <x:c r="A185" t="n">
        <x:v>46192</x:v>
      </x:c>
      <x:c r="B185" t="str">
        <x:v>DEP-0184</x:v>
      </x:c>
      <x:c r="C185" t="str">
        <x:v>Internet</x:v>
      </x:c>
      <x:c r="D185" t="str">
        <x:v>Fibre</x:v>
      </x:c>
      <x:c r="E185" t="str">
        <x:v>Fixe</x:v>
      </x:c>
      <x:c r="F185" t="str">
        <x:v>Dépense internet</x:v>
      </x:c>
      <x:c r="G185" t="str">
        <x:v>Orange</x:v>
      </x:c>
      <x:c r="H185" t="str">
        <x:v>Virement</x:v>
      </x:c>
      <x:c r="I185" t="n">
        <x:v>463.7</x:v>
      </x:c>
      <x:c r="J185" t="n">
        <x:v>0</x:v>
      </x:c>
      <x:c r="K185" t="n">
        <x:f>I185*(1+J185/100)</x:f>
        <x:v>463.7</x:v>
      </x:c>
      <x:c r="L185" t="str">
        <x:v>Internet</x:v>
      </x:c>
      <x:c r="M185" t="str">
        <x:v>Payée</x:v>
      </x:c>
      <x:c r="N185" t="str"/>
    </x:row>
    <x:row r="186">
      <x:c r="A186" t="n">
        <x:v>46213</x:v>
      </x:c>
      <x:c r="B186" t="str">
        <x:v>DEP-0185</x:v>
      </x:c>
      <x:c r="C186" t="str">
        <x:v>Assurances</x:v>
      </x:c>
      <x:c r="D186" t="str">
        <x:v>Habitation</x:v>
      </x:c>
      <x:c r="E186" t="str">
        <x:v>Fixe</x:v>
      </x:c>
      <x:c r="F186" t="str">
        <x:v>Dépense assurances</x:v>
      </x:c>
      <x:c r="G186" t="str">
        <x:v>Doctolib</x:v>
      </x:c>
      <x:c r="H186" t="str">
        <x:v>PayPal</x:v>
      </x:c>
      <x:c r="I186" t="n">
        <x:v>291.28</x:v>
      </x:c>
      <x:c r="J186" t="n">
        <x:v>20</x:v>
      </x:c>
      <x:c r="K186" t="n">
        <x:f>I186*(1+J186/100)</x:f>
        <x:v>349.53599999999994</x:v>
      </x:c>
      <x:c r="L186" t="str">
        <x:v>Assurances</x:v>
      </x:c>
      <x:c r="M186" t="str">
        <x:v>À vérifier</x:v>
      </x:c>
      <x:c r="N186" t="str"/>
    </x:row>
    <x:row r="187">
      <x:c r="A187" t="n">
        <x:v>46292</x:v>
      </x:c>
      <x:c r="B187" t="str">
        <x:v>DEP-0186</x:v>
      </x:c>
      <x:c r="C187" t="str">
        <x:v>Impôts</x:v>
      </x:c>
      <x:c r="D187" t="str">
        <x:v>Taxe</x:v>
      </x:c>
      <x:c r="E187" t="str">
        <x:v>Fixe</x:v>
      </x:c>
      <x:c r="F187" t="str">
        <x:v>Dépense impôts</x:v>
      </x:c>
      <x:c r="G187" t="str">
        <x:v>Decathlon</x:v>
      </x:c>
      <x:c r="H187" t="str">
        <x:v>Prélèvement</x:v>
      </x:c>
      <x:c r="I187" t="n">
        <x:v>281.24</x:v>
      </x:c>
      <x:c r="J187" t="n">
        <x:v>0</x:v>
      </x:c>
      <x:c r="K187" t="n">
        <x:f>I187*(1+J187/100)</x:f>
        <x:v>281.24</x:v>
      </x:c>
      <x:c r="L187" t="str">
        <x:v>Impôts</x:v>
      </x:c>
      <x:c r="M187" t="str">
        <x:v>Payée</x:v>
      </x:c>
      <x:c r="N187" t="str"/>
    </x:row>
    <x:row r="188">
      <x:c r="A188" t="n">
        <x:v>46137</x:v>
      </x:c>
      <x:c r="B188" t="str">
        <x:v>DEP-0187</x:v>
      </x:c>
      <x:c r="C188" t="str">
        <x:v>Loisirs</x:v>
      </x:c>
      <x:c r="D188" t="str">
        <x:v>Restaurant</x:v>
      </x:c>
      <x:c r="E188" t="str">
        <x:v>Variable</x:v>
      </x:c>
      <x:c r="F188" t="str">
        <x:v>Dépense loisirs</x:v>
      </x:c>
      <x:c r="G188" t="str">
        <x:v>Decathlon</x:v>
      </x:c>
      <x:c r="H188" t="str">
        <x:v>PayPal</x:v>
      </x:c>
      <x:c r="I188" t="n">
        <x:v>617.59</x:v>
      </x:c>
      <x:c r="J188" t="n">
        <x:v>10</x:v>
      </x:c>
      <x:c r="K188" t="n">
        <x:f>I188*(1+J188/100)</x:f>
        <x:v>679.349</x:v>
      </x:c>
      <x:c r="L188" t="str">
        <x:v>Loisirs</x:v>
      </x:c>
      <x:c r="M188" t="str">
        <x:v>Payée</x:v>
      </x:c>
      <x:c r="N188" t="str"/>
    </x:row>
    <x:row r="189">
      <x:c r="A189" t="n">
        <x:v>46091</x:v>
      </x:c>
      <x:c r="B189" t="str">
        <x:v>DEP-0188</x:v>
      </x:c>
      <x:c r="C189" t="str">
        <x:v>Santé</x:v>
      </x:c>
      <x:c r="D189" t="str">
        <x:v>Pharmacie</x:v>
      </x:c>
      <x:c r="E189" t="str">
        <x:v>Variable</x:v>
      </x:c>
      <x:c r="F189" t="str">
        <x:v>Dépense santé</x:v>
      </x:c>
      <x:c r="G189" t="str">
        <x:v>EDF</x:v>
      </x:c>
      <x:c r="H189" t="str">
        <x:v>PayPal</x:v>
      </x:c>
      <x:c r="I189" t="n">
        <x:v>173.76</x:v>
      </x:c>
      <x:c r="J189" t="n">
        <x:v>0</x:v>
      </x:c>
      <x:c r="K189" t="n">
        <x:f>I189*(1+J189/100)</x:f>
        <x:v>173.76</x:v>
      </x:c>
      <x:c r="L189" t="str">
        <x:v>Santé</x:v>
      </x:c>
      <x:c r="M189" t="str">
        <x:v>En attente</x:v>
      </x:c>
      <x:c r="N189" t="str"/>
    </x:row>
    <x:row r="190">
      <x:c r="A190" t="n">
        <x:v>46206</x:v>
      </x:c>
      <x:c r="B190" t="str">
        <x:v>DEP-0189</x:v>
      </x:c>
      <x:c r="C190" t="str">
        <x:v>Logement</x:v>
      </x:c>
      <x:c r="D190" t="str">
        <x:v>Loyer</x:v>
      </x:c>
      <x:c r="E190" t="str">
        <x:v>Fixe</x:v>
      </x:c>
      <x:c r="F190" t="str">
        <x:v>Dépense logement</x:v>
      </x:c>
      <x:c r="G190" t="str">
        <x:v>SNCF</x:v>
      </x:c>
      <x:c r="H190" t="str">
        <x:v>Prélèvement</x:v>
      </x:c>
      <x:c r="I190" t="n">
        <x:v>129.98</x:v>
      </x:c>
      <x:c r="J190" t="n">
        <x:v>20</x:v>
      </x:c>
      <x:c r="K190" t="n">
        <x:f>I190*(1+J190/100)</x:f>
        <x:v>155.97599999999997</x:v>
      </x:c>
      <x:c r="L190" t="str">
        <x:v>Logement</x:v>
      </x:c>
      <x:c r="M190" t="str">
        <x:v>Payée</x:v>
      </x:c>
      <x:c r="N190" t="str"/>
    </x:row>
    <x:row r="191">
      <x:c r="A191" t="n">
        <x:v>46269</x:v>
      </x:c>
      <x:c r="B191" t="str">
        <x:v>DEP-0190</x:v>
      </x:c>
      <x:c r="C191" t="str">
        <x:v>Logement</x:v>
      </x:c>
      <x:c r="D191" t="str">
        <x:v>Loyer</x:v>
      </x:c>
      <x:c r="E191" t="str">
        <x:v>Fixe</x:v>
      </x:c>
      <x:c r="F191" t="str">
        <x:v>Dépense logement</x:v>
      </x:c>
      <x:c r="G191" t="str">
        <x:v>EDF</x:v>
      </x:c>
      <x:c r="H191" t="str">
        <x:v>PayPal</x:v>
      </x:c>
      <x:c r="I191" t="n">
        <x:v>600.56</x:v>
      </x:c>
      <x:c r="J191" t="n">
        <x:v>20</x:v>
      </x:c>
      <x:c r="K191" t="n">
        <x:f>I191*(1+J191/100)</x:f>
        <x:v>720.6719999999999</x:v>
      </x:c>
      <x:c r="L191" t="str">
        <x:v>Logement</x:v>
      </x:c>
      <x:c r="M191" t="str">
        <x:v>À vérifier</x:v>
      </x:c>
      <x:c r="N191" t="str"/>
    </x:row>
    <x:row r="192">
      <x:c r="A192" t="n">
        <x:v>46044</x:v>
      </x:c>
      <x:c r="B192" t="str">
        <x:v>DEP-0191</x:v>
      </x:c>
      <x:c r="C192" t="str">
        <x:v>Téléphone</x:v>
      </x:c>
      <x:c r="D192" t="str">
        <x:v>Mobile</x:v>
      </x:c>
      <x:c r="E192" t="str">
        <x:v>Fixe</x:v>
      </x:c>
      <x:c r="F192" t="str">
        <x:v>Dépense téléphone</x:v>
      </x:c>
      <x:c r="G192" t="str">
        <x:v>SNCF</x:v>
      </x:c>
      <x:c r="H192" t="str">
        <x:v>Espèces</x:v>
      </x:c>
      <x:c r="I192" t="n">
        <x:v>573.66</x:v>
      </x:c>
      <x:c r="J192" t="n">
        <x:v>0</x:v>
      </x:c>
      <x:c r="K192" t="n">
        <x:f>I192*(1+J192/100)</x:f>
        <x:v>573.66</x:v>
      </x:c>
      <x:c r="L192" t="str">
        <x:v>Téléphone</x:v>
      </x:c>
      <x:c r="M192" t="str">
        <x:v>Payée</x:v>
      </x:c>
      <x:c r="N192" t="str"/>
    </x:row>
    <x:row r="193">
      <x:c r="A193" t="n">
        <x:v>46090</x:v>
      </x:c>
      <x:c r="B193" t="str">
        <x:v>DEP-0192</x:v>
      </x:c>
      <x:c r="C193" t="str">
        <x:v>Shopping</x:v>
      </x:c>
      <x:c r="D193" t="str">
        <x:v>Vêtements</x:v>
      </x:c>
      <x:c r="E193" t="str">
        <x:v>Variable</x:v>
      </x:c>
      <x:c r="F193" t="str">
        <x:v>Dépense shopping</x:v>
      </x:c>
      <x:c r="G193" t="str">
        <x:v>Leroy Merlin</x:v>
      </x:c>
      <x:c r="H193" t="str">
        <x:v>Carte bancaire</x:v>
      </x:c>
      <x:c r="I193" t="n">
        <x:v>512.92</x:v>
      </x:c>
      <x:c r="J193" t="n">
        <x:v>5.5</x:v>
      </x:c>
      <x:c r="K193" t="n">
        <x:f>I193*(1+J193/100)</x:f>
        <x:v>541.1306</x:v>
      </x:c>
      <x:c r="L193" t="str">
        <x:v>Shopping</x:v>
      </x:c>
      <x:c r="M193" t="str">
        <x:v>À vérifier</x:v>
      </x:c>
      <x:c r="N193" t="str"/>
    </x:row>
    <x:row r="194">
      <x:c r="A194" t="n">
        <x:v>46216</x:v>
      </x:c>
      <x:c r="B194" t="str">
        <x:v>DEP-0193</x:v>
      </x:c>
      <x:c r="C194" t="str">
        <x:v>Assurances</x:v>
      </x:c>
      <x:c r="D194" t="str">
        <x:v>Habitation</x:v>
      </x:c>
      <x:c r="E194" t="str">
        <x:v>Fixe</x:v>
      </x:c>
      <x:c r="F194" t="str">
        <x:v>Dépense assurances</x:v>
      </x:c>
      <x:c r="G194" t="str">
        <x:v>Leroy Merlin</x:v>
      </x:c>
      <x:c r="H194" t="str">
        <x:v>Espèces</x:v>
      </x:c>
      <x:c r="I194" t="n">
        <x:v>642.78</x:v>
      </x:c>
      <x:c r="J194" t="n">
        <x:v>10</x:v>
      </x:c>
      <x:c r="K194" t="n">
        <x:f>I194*(1+J194/100)</x:f>
        <x:v>707.058</x:v>
      </x:c>
      <x:c r="L194" t="str">
        <x:v>Assurances</x:v>
      </x:c>
      <x:c r="M194" t="str">
        <x:v>Payée</x:v>
      </x:c>
      <x:c r="N194" t="str"/>
    </x:row>
    <x:row r="195">
      <x:c r="A195" t="n">
        <x:v>46151</x:v>
      </x:c>
      <x:c r="B195" t="str">
        <x:v>DEP-0194</x:v>
      </x:c>
      <x:c r="C195" t="str">
        <x:v>Impôts</x:v>
      </x:c>
      <x:c r="D195" t="str">
        <x:v>Taxe</x:v>
      </x:c>
      <x:c r="E195" t="str">
        <x:v>Fixe</x:v>
      </x:c>
      <x:c r="F195" t="str">
        <x:v>Dépense impôts</x:v>
      </x:c>
      <x:c r="G195" t="str">
        <x:v>Boulanger</x:v>
      </x:c>
      <x:c r="H195" t="str">
        <x:v>Espèces</x:v>
      </x:c>
      <x:c r="I195" t="n">
        <x:v>537.11</x:v>
      </x:c>
      <x:c r="J195" t="n">
        <x:v>20</x:v>
      </x:c>
      <x:c r="K195" t="n">
        <x:f>I195*(1+J195/100)</x:f>
        <x:v>644.532</x:v>
      </x:c>
      <x:c r="L195" t="str">
        <x:v>Impôts</x:v>
      </x:c>
      <x:c r="M195" t="str">
        <x:v>À vérifier</x:v>
      </x:c>
      <x:c r="N195" t="str"/>
    </x:row>
    <x:row r="196">
      <x:c r="A196" t="n">
        <x:v>46268</x:v>
      </x:c>
      <x:c r="B196" t="str">
        <x:v>DEP-0195</x:v>
      </x:c>
      <x:c r="C196" t="str">
        <x:v>Assurances</x:v>
      </x:c>
      <x:c r="D196" t="str">
        <x:v>Habitation</x:v>
      </x:c>
      <x:c r="E196" t="str">
        <x:v>Fixe</x:v>
      </x:c>
      <x:c r="F196" t="str">
        <x:v>Dépense assurances</x:v>
      </x:c>
      <x:c r="G196" t="str">
        <x:v>Decathlon</x:v>
      </x:c>
      <x:c r="H196" t="str">
        <x:v>Virement</x:v>
      </x:c>
      <x:c r="I196" t="n">
        <x:v>128.5</x:v>
      </x:c>
      <x:c r="J196" t="n">
        <x:v>20</x:v>
      </x:c>
      <x:c r="K196" t="n">
        <x:f>I196*(1+J196/100)</x:f>
        <x:v>154.2</x:v>
      </x:c>
      <x:c r="L196" t="str">
        <x:v>Assurances</x:v>
      </x:c>
      <x:c r="M196" t="str">
        <x:v>À vérifier</x:v>
      </x:c>
      <x:c r="N196" t="str"/>
    </x:row>
    <x:row r="197">
      <x:c r="A197" t="n">
        <x:v>46333</x:v>
      </x:c>
      <x:c r="B197" t="str">
        <x:v>DEP-0196</x:v>
      </x:c>
      <x:c r="C197" t="str">
        <x:v>Alimentation</x:v>
      </x:c>
      <x:c r="D197" t="str">
        <x:v>Courses</x:v>
      </x:c>
      <x:c r="E197" t="str">
        <x:v>Variable</x:v>
      </x:c>
      <x:c r="F197" t="str">
        <x:v>Dépense alimentation</x:v>
      </x:c>
      <x:c r="G197" t="str">
        <x:v>EDF</x:v>
      </x:c>
      <x:c r="H197" t="str">
        <x:v>Espèces</x:v>
      </x:c>
      <x:c r="I197" t="n">
        <x:v>394.9</x:v>
      </x:c>
      <x:c r="J197" t="n">
        <x:v>10</x:v>
      </x:c>
      <x:c r="K197" t="n">
        <x:f>I197*(1+J197/100)</x:f>
        <x:v>434.39</x:v>
      </x:c>
      <x:c r="L197" t="str">
        <x:v>Alimentation</x:v>
      </x:c>
      <x:c r="M197" t="str">
        <x:v>Payée</x:v>
      </x:c>
      <x:c r="N197" t="str"/>
    </x:row>
    <x:row r="198">
      <x:c r="A198" t="n">
        <x:v>46217</x:v>
      </x:c>
      <x:c r="B198" t="str">
        <x:v>DEP-0197</x:v>
      </x:c>
      <x:c r="C198" t="str">
        <x:v>Impôts</x:v>
      </x:c>
      <x:c r="D198" t="str">
        <x:v>Taxe</x:v>
      </x:c>
      <x:c r="E198" t="str">
        <x:v>Fixe</x:v>
      </x:c>
      <x:c r="F198" t="str">
        <x:v>Dépense impôts</x:v>
      </x:c>
      <x:c r="G198" t="str">
        <x:v>MAIF</x:v>
      </x:c>
      <x:c r="H198" t="str">
        <x:v>Virement</x:v>
      </x:c>
      <x:c r="I198" t="n">
        <x:v>283.88</x:v>
      </x:c>
      <x:c r="J198" t="n">
        <x:v>5.5</x:v>
      </x:c>
      <x:c r="K198" t="n">
        <x:f>I198*(1+J198/100)</x:f>
        <x:v>299.49339999999995</x:v>
      </x:c>
      <x:c r="L198" t="str">
        <x:v>Impôts</x:v>
      </x:c>
      <x:c r="M198" t="str">
        <x:v>En attente</x:v>
      </x:c>
      <x:c r="N198" t="str"/>
    </x:row>
    <x:row r="199">
      <x:c r="A199" t="n">
        <x:v>46064</x:v>
      </x:c>
      <x:c r="B199" t="str">
        <x:v>DEP-0198</x:v>
      </x:c>
      <x:c r="C199" t="str">
        <x:v>Shopping</x:v>
      </x:c>
      <x:c r="D199" t="str">
        <x:v>Vêtements</x:v>
      </x:c>
      <x:c r="E199" t="str">
        <x:v>Variable</x:v>
      </x:c>
      <x:c r="F199" t="str">
        <x:v>Dépense shopping</x:v>
      </x:c>
      <x:c r="G199" t="str">
        <x:v>La Poste</x:v>
      </x:c>
      <x:c r="H199" t="str">
        <x:v>Prélèvement</x:v>
      </x:c>
      <x:c r="I199" t="n">
        <x:v>436.44</x:v>
      </x:c>
      <x:c r="J199" t="n">
        <x:v>10</x:v>
      </x:c>
      <x:c r="K199" t="n">
        <x:f>I199*(1+J199/100)</x:f>
        <x:v>480.08400000000006</x:v>
      </x:c>
      <x:c r="L199" t="str">
        <x:v>Shopping</x:v>
      </x:c>
      <x:c r="M199" t="str">
        <x:v>En attente</x:v>
      </x:c>
      <x:c r="N199" t="str"/>
    </x:row>
    <x:row r="200">
      <x:c r="A200" t="n">
        <x:v>46161</x:v>
      </x:c>
      <x:c r="B200" t="str">
        <x:v>DEP-0199</x:v>
      </x:c>
      <x:c r="C200" t="str">
        <x:v>Énergie</x:v>
      </x:c>
      <x:c r="D200" t="str">
        <x:v>Électricité</x:v>
      </x:c>
      <x:c r="E200" t="str">
        <x:v>Fixe</x:v>
      </x:c>
      <x:c r="F200" t="str">
        <x:v>Dépense énergie</x:v>
      </x:c>
      <x:c r="G200" t="str">
        <x:v>Boulanger</x:v>
      </x:c>
      <x:c r="H200" t="str">
        <x:v>Prélèvement</x:v>
      </x:c>
      <x:c r="I200" t="n">
        <x:v>142.71</x:v>
      </x:c>
      <x:c r="J200" t="n">
        <x:v>10</x:v>
      </x:c>
      <x:c r="K200" t="n">
        <x:f>I200*(1+J200/100)</x:f>
        <x:v>156.98100000000002</x:v>
      </x:c>
      <x:c r="L200" t="str">
        <x:v>Énergie</x:v>
      </x:c>
      <x:c r="M200" t="str">
        <x:v>Payée</x:v>
      </x:c>
      <x:c r="N200" t="str"/>
    </x:row>
    <x:row r="201">
      <x:c r="A201" t="n">
        <x:v>46165</x:v>
      </x:c>
      <x:c r="B201" t="str">
        <x:v>DEP-0200</x:v>
      </x:c>
      <x:c r="C201" t="str">
        <x:v>Logement</x:v>
      </x:c>
      <x:c r="D201" t="str">
        <x:v>Loyer</x:v>
      </x:c>
      <x:c r="E201" t="str">
        <x:v>Fixe</x:v>
      </x:c>
      <x:c r="F201" t="str">
        <x:v>Dépense logement</x:v>
      </x:c>
      <x:c r="G201" t="str">
        <x:v>Boulanger</x:v>
      </x:c>
      <x:c r="H201" t="str">
        <x:v>Virement</x:v>
      </x:c>
      <x:c r="I201" t="n">
        <x:v>126.51</x:v>
      </x:c>
      <x:c r="J201" t="n">
        <x:v>10</x:v>
      </x:c>
      <x:c r="K201" t="n">
        <x:f>I201*(1+J201/100)</x:f>
        <x:v>139.16100000000003</x:v>
      </x:c>
      <x:c r="L201" t="str">
        <x:v>Logement</x:v>
      </x:c>
      <x:c r="M201" t="str">
        <x:v>En attente</x:v>
      </x:c>
      <x:c r="N201" t="str"/>
    </x:row>
    <x:row r="202">
      <x:c r="A202" t="n">
        <x:v>46214</x:v>
      </x:c>
      <x:c r="B202" t="str">
        <x:v>DEP-0201</x:v>
      </x:c>
      <x:c r="C202" t="str">
        <x:v>Divers</x:v>
      </x:c>
      <x:c r="D202" t="str">
        <x:v>Autre</x:v>
      </x:c>
      <x:c r="E202" t="str">
        <x:v>Variable</x:v>
      </x:c>
      <x:c r="F202" t="str">
        <x:v>Dépense divers</x:v>
      </x:c>
      <x:c r="G202" t="str">
        <x:v>TotalEnergies</x:v>
      </x:c>
      <x:c r="H202" t="str">
        <x:v>PayPal</x:v>
      </x:c>
      <x:c r="I202" t="n">
        <x:v>96.46</x:v>
      </x:c>
      <x:c r="J202" t="n">
        <x:v>20</x:v>
      </x:c>
      <x:c r="K202" t="n">
        <x:f>I202*(1+J202/100)</x:f>
        <x:v>115.75199999999998</x:v>
      </x:c>
      <x:c r="L202" t="str">
        <x:v>Divers</x:v>
      </x:c>
      <x:c r="M202" t="str">
        <x:v>Payée</x:v>
      </x:c>
      <x:c r="N202" t="str"/>
    </x:row>
    <x:row r="203">
      <x:c r="A203" t="n">
        <x:v>46295</x:v>
      </x:c>
      <x:c r="B203" t="str">
        <x:v>DEP-0202</x:v>
      </x:c>
      <x:c r="C203" t="str">
        <x:v>Internet</x:v>
      </x:c>
      <x:c r="D203" t="str">
        <x:v>Fibre</x:v>
      </x:c>
      <x:c r="E203" t="str">
        <x:v>Fixe</x:v>
      </x:c>
      <x:c r="F203" t="str">
        <x:v>Dépense internet</x:v>
      </x:c>
      <x:c r="G203" t="str">
        <x:v>Orange</x:v>
      </x:c>
      <x:c r="H203" t="str">
        <x:v>Virement</x:v>
      </x:c>
      <x:c r="I203" t="n">
        <x:v>186.21</x:v>
      </x:c>
      <x:c r="J203" t="n">
        <x:v>10</x:v>
      </x:c>
      <x:c r="K203" t="n">
        <x:f>I203*(1+J203/100)</x:f>
        <x:v>204.83100000000002</x:v>
      </x:c>
      <x:c r="L203" t="str">
        <x:v>Internet</x:v>
      </x:c>
      <x:c r="M203" t="str">
        <x:v>Payée</x:v>
      </x:c>
      <x:c r="N203" t="str"/>
    </x:row>
    <x:row r="204">
      <x:c r="A204" t="n">
        <x:v>46350</x:v>
      </x:c>
      <x:c r="B204" t="str">
        <x:v>DEP-0203</x:v>
      </x:c>
      <x:c r="C204" t="str">
        <x:v>Impôts</x:v>
      </x:c>
      <x:c r="D204" t="str">
        <x:v>Taxe</x:v>
      </x:c>
      <x:c r="E204" t="str">
        <x:v>Fixe</x:v>
      </x:c>
      <x:c r="F204" t="str">
        <x:v>Dépense impôts</x:v>
      </x:c>
      <x:c r="G204" t="str">
        <x:v>Decathlon</x:v>
      </x:c>
      <x:c r="H204" t="str">
        <x:v>Carte bancaire</x:v>
      </x:c>
      <x:c r="I204" t="n">
        <x:v>171.02</x:v>
      </x:c>
      <x:c r="J204" t="n">
        <x:v>20</x:v>
      </x:c>
      <x:c r="K204" t="n">
        <x:f>I204*(1+J204/100)</x:f>
        <x:v>205.22400000000002</x:v>
      </x:c>
      <x:c r="L204" t="str">
        <x:v>Impôts</x:v>
      </x:c>
      <x:c r="M204" t="str">
        <x:v>Payée</x:v>
      </x:c>
      <x:c r="N204" t="str"/>
    </x:row>
    <x:row r="205">
      <x:c r="A205" t="n">
        <x:v>46181</x:v>
      </x:c>
      <x:c r="B205" t="str">
        <x:v>DEP-0204</x:v>
      </x:c>
      <x:c r="C205" t="str">
        <x:v>Loisirs</x:v>
      </x:c>
      <x:c r="D205" t="str">
        <x:v>Restaurant</x:v>
      </x:c>
      <x:c r="E205" t="str">
        <x:v>Variable</x:v>
      </x:c>
      <x:c r="F205" t="str">
        <x:v>Dépense loisirs</x:v>
      </x:c>
      <x:c r="G205" t="str">
        <x:v>Boulanger</x:v>
      </x:c>
      <x:c r="H205" t="str">
        <x:v>PayPal</x:v>
      </x:c>
      <x:c r="I205" t="n">
        <x:v>444.62</x:v>
      </x:c>
      <x:c r="J205" t="n">
        <x:v>20</x:v>
      </x:c>
      <x:c r="K205" t="n">
        <x:f>I205*(1+J205/100)</x:f>
        <x:v>533.544</x:v>
      </x:c>
      <x:c r="L205" t="str">
        <x:v>Loisirs</x:v>
      </x:c>
      <x:c r="M205" t="str">
        <x:v>À vérifier</x:v>
      </x:c>
      <x:c r="N205" t="str"/>
    </x:row>
    <x:row r="206">
      <x:c r="A206" t="n">
        <x:v>46170</x:v>
      </x:c>
      <x:c r="B206" t="str">
        <x:v>DEP-0205</x:v>
      </x:c>
      <x:c r="C206" t="str">
        <x:v>Loisirs</x:v>
      </x:c>
      <x:c r="D206" t="str">
        <x:v>Restaurant</x:v>
      </x:c>
      <x:c r="E206" t="str">
        <x:v>Variable</x:v>
      </x:c>
      <x:c r="F206" t="str">
        <x:v>Dépense loisirs</x:v>
      </x:c>
      <x:c r="G206" t="str">
        <x:v>Carrefour</x:v>
      </x:c>
      <x:c r="H206" t="str">
        <x:v>Virement</x:v>
      </x:c>
      <x:c r="I206" t="n">
        <x:v>416.75</x:v>
      </x:c>
      <x:c r="J206" t="n">
        <x:v>5.5</x:v>
      </x:c>
      <x:c r="K206" t="n">
        <x:f>I206*(1+J206/100)</x:f>
        <x:v>439.67125</x:v>
      </x:c>
      <x:c r="L206" t="str">
        <x:v>Loisirs</x:v>
      </x:c>
      <x:c r="M206" t="str">
        <x:v>À vérifier</x:v>
      </x:c>
      <x:c r="N206" t="str"/>
    </x:row>
    <x:row r="207">
      <x:c r="A207" t="n">
        <x:v>46334</x:v>
      </x:c>
      <x:c r="B207" t="str">
        <x:v>DEP-0206</x:v>
      </x:c>
      <x:c r="C207" t="str">
        <x:v>Loisirs</x:v>
      </x:c>
      <x:c r="D207" t="str">
        <x:v>Restaurant</x:v>
      </x:c>
      <x:c r="E207" t="str">
        <x:v>Variable</x:v>
      </x:c>
      <x:c r="F207" t="str">
        <x:v>Dépense loisirs</x:v>
      </x:c>
      <x:c r="G207" t="str">
        <x:v>TotalEnergies</x:v>
      </x:c>
      <x:c r="H207" t="str">
        <x:v>Prélèvement</x:v>
      </x:c>
      <x:c r="I207" t="n">
        <x:v>143.28</x:v>
      </x:c>
      <x:c r="J207" t="n">
        <x:v>0</x:v>
      </x:c>
      <x:c r="K207" t="n">
        <x:f>I207*(1+J207/100)</x:f>
        <x:v>143.28</x:v>
      </x:c>
      <x:c r="L207" t="str">
        <x:v>Loisirs</x:v>
      </x:c>
      <x:c r="M207" t="str">
        <x:v>En attente</x:v>
      </x:c>
      <x:c r="N207" t="str"/>
    </x:row>
    <x:row r="208">
      <x:c r="A208" t="n">
        <x:v>46216</x:v>
      </x:c>
      <x:c r="B208" t="str">
        <x:v>DEP-0207</x:v>
      </x:c>
      <x:c r="C208" t="str">
        <x:v>Énergie</x:v>
      </x:c>
      <x:c r="D208" t="str">
        <x:v>Électricité</x:v>
      </x:c>
      <x:c r="E208" t="str">
        <x:v>Fixe</x:v>
      </x:c>
      <x:c r="F208" t="str">
        <x:v>Dépense énergie</x:v>
      </x:c>
      <x:c r="G208" t="str">
        <x:v>Intermarché</x:v>
      </x:c>
      <x:c r="H208" t="str">
        <x:v>PayPal</x:v>
      </x:c>
      <x:c r="I208" t="n">
        <x:v>411.15</x:v>
      </x:c>
      <x:c r="J208" t="n">
        <x:v>20</x:v>
      </x:c>
      <x:c r="K208" t="n">
        <x:f>I208*(1+J208/100)</x:f>
        <x:v>493.37999999999994</x:v>
      </x:c>
      <x:c r="L208" t="str">
        <x:v>Énergie</x:v>
      </x:c>
      <x:c r="M208" t="str">
        <x:v>À vérifier</x:v>
      </x:c>
      <x:c r="N208" t="str"/>
    </x:row>
    <x:row r="209">
      <x:c r="A209" t="n">
        <x:v>46077</x:v>
      </x:c>
      <x:c r="B209" t="str">
        <x:v>DEP-0208</x:v>
      </x:c>
      <x:c r="C209" t="str">
        <x:v>Alimentation</x:v>
      </x:c>
      <x:c r="D209" t="str">
        <x:v>Courses</x:v>
      </x:c>
      <x:c r="E209" t="str">
        <x:v>Variable</x:v>
      </x:c>
      <x:c r="F209" t="str">
        <x:v>Dépense alimentation</x:v>
      </x:c>
      <x:c r="G209" t="str">
        <x:v>Doctolib</x:v>
      </x:c>
      <x:c r="H209" t="str">
        <x:v>Espèces</x:v>
      </x:c>
      <x:c r="I209" t="n">
        <x:v>493.09</x:v>
      </x:c>
      <x:c r="J209" t="n">
        <x:v>5.5</x:v>
      </x:c>
      <x:c r="K209" t="n">
        <x:f>I209*(1+J209/100)</x:f>
        <x:v>520.2099499999999</x:v>
      </x:c>
      <x:c r="L209" t="str">
        <x:v>Alimentation</x:v>
      </x:c>
      <x:c r="M209" t="str">
        <x:v>Payée</x:v>
      </x:c>
      <x:c r="N209" t="str"/>
    </x:row>
    <x:row r="210">
      <x:c r="A210" t="n">
        <x:v>46042</x:v>
      </x:c>
      <x:c r="B210" t="str">
        <x:v>DEP-0209</x:v>
      </x:c>
      <x:c r="C210" t="str">
        <x:v>Santé</x:v>
      </x:c>
      <x:c r="D210" t="str">
        <x:v>Pharmacie</x:v>
      </x:c>
      <x:c r="E210" t="str">
        <x:v>Variable</x:v>
      </x:c>
      <x:c r="F210" t="str">
        <x:v>Dépense santé</x:v>
      </x:c>
      <x:c r="G210" t="str">
        <x:v>Boulanger</x:v>
      </x:c>
      <x:c r="H210" t="str">
        <x:v>Espèces</x:v>
      </x:c>
      <x:c r="I210" t="n">
        <x:v>205.99</x:v>
      </x:c>
      <x:c r="J210" t="n">
        <x:v>10</x:v>
      </x:c>
      <x:c r="K210" t="n">
        <x:f>I210*(1+J210/100)</x:f>
        <x:v>226.58900000000003</x:v>
      </x:c>
      <x:c r="L210" t="str">
        <x:v>Santé</x:v>
      </x:c>
      <x:c r="M210" t="str">
        <x:v>En attente</x:v>
      </x:c>
      <x:c r="N210" t="str"/>
    </x:row>
    <x:row r="211">
      <x:c r="A211" t="n">
        <x:v>46200</x:v>
      </x:c>
      <x:c r="B211" t="str">
        <x:v>DEP-0210</x:v>
      </x:c>
      <x:c r="C211" t="str">
        <x:v>Téléphone</x:v>
      </x:c>
      <x:c r="D211" t="str">
        <x:v>Mobile</x:v>
      </x:c>
      <x:c r="E211" t="str">
        <x:v>Fixe</x:v>
      </x:c>
      <x:c r="F211" t="str">
        <x:v>Dépense téléphone</x:v>
      </x:c>
      <x:c r="G211" t="str">
        <x:v>SNCF</x:v>
      </x:c>
      <x:c r="H211" t="str">
        <x:v>Espèces</x:v>
      </x:c>
      <x:c r="I211" t="n">
        <x:v>210.83</x:v>
      </x:c>
      <x:c r="J211" t="n">
        <x:v>5.5</x:v>
      </x:c>
      <x:c r="K211" t="n">
        <x:f>I211*(1+J211/100)</x:f>
        <x:v>222.42565</x:v>
      </x:c>
      <x:c r="L211" t="str">
        <x:v>Téléphone</x:v>
      </x:c>
      <x:c r="M211" t="str">
        <x:v>Payée</x:v>
      </x:c>
      <x:c r="N211" t="str"/>
    </x:row>
    <x:row r="212">
      <x:c r="A212" t="n">
        <x:v>46191</x:v>
      </x:c>
      <x:c r="B212" t="str">
        <x:v>DEP-0211</x:v>
      </x:c>
      <x:c r="C212" t="str">
        <x:v>Divers</x:v>
      </x:c>
      <x:c r="D212" t="str">
        <x:v>Autre</x:v>
      </x:c>
      <x:c r="E212" t="str">
        <x:v>Variable</x:v>
      </x:c>
      <x:c r="F212" t="str">
        <x:v>Dépense divers</x:v>
      </x:c>
      <x:c r="G212" t="str">
        <x:v>AXA</x:v>
      </x:c>
      <x:c r="H212" t="str">
        <x:v>Virement</x:v>
      </x:c>
      <x:c r="I212" t="n">
        <x:v>180.87</x:v>
      </x:c>
      <x:c r="J212" t="n">
        <x:v>5.5</x:v>
      </x:c>
      <x:c r="K212" t="n">
        <x:f>I212*(1+J212/100)</x:f>
        <x:v>190.81785</x:v>
      </x:c>
      <x:c r="L212" t="str">
        <x:v>Divers</x:v>
      </x:c>
      <x:c r="M212" t="str">
        <x:v>Payée</x:v>
      </x:c>
      <x:c r="N212" t="str"/>
    </x:row>
    <x:row r="213">
      <x:c r="A213" t="n">
        <x:v>46198</x:v>
      </x:c>
      <x:c r="B213" t="str">
        <x:v>DEP-0212</x:v>
      </x:c>
      <x:c r="C213" t="str">
        <x:v>Transport</x:v>
      </x:c>
      <x:c r="D213" t="str">
        <x:v>Carburant</x:v>
      </x:c>
      <x:c r="E213" t="str">
        <x:v>Variable</x:v>
      </x:c>
      <x:c r="F213" t="str">
        <x:v>Dépense transport</x:v>
      </x:c>
      <x:c r="G213" t="str">
        <x:v>Orange</x:v>
      </x:c>
      <x:c r="H213" t="str">
        <x:v>Carte bancaire</x:v>
      </x:c>
      <x:c r="I213" t="n">
        <x:v>622.62</x:v>
      </x:c>
      <x:c r="J213" t="n">
        <x:v>5.5</x:v>
      </x:c>
      <x:c r="K213" t="n">
        <x:f>I213*(1+J213/100)</x:f>
        <x:v>656.8641</x:v>
      </x:c>
      <x:c r="L213" t="str">
        <x:v>Transport</x:v>
      </x:c>
      <x:c r="M213" t="str">
        <x:v>Payée</x:v>
      </x:c>
      <x:c r="N213" t="str"/>
    </x:row>
    <x:row r="214">
      <x:c r="A214" t="n">
        <x:v>46213</x:v>
      </x:c>
      <x:c r="B214" t="str">
        <x:v>DEP-0213</x:v>
      </x:c>
      <x:c r="C214" t="str">
        <x:v>Santé</x:v>
      </x:c>
      <x:c r="D214" t="str">
        <x:v>Pharmacie</x:v>
      </x:c>
      <x:c r="E214" t="str">
        <x:v>Variable</x:v>
      </x:c>
      <x:c r="F214" t="str">
        <x:v>Dépense santé</x:v>
      </x:c>
      <x:c r="G214" t="str">
        <x:v>MAIF</x:v>
      </x:c>
      <x:c r="H214" t="str">
        <x:v>Carte bancaire</x:v>
      </x:c>
      <x:c r="I214" t="n">
        <x:v>46.61</x:v>
      </x:c>
      <x:c r="J214" t="n">
        <x:v>5.5</x:v>
      </x:c>
      <x:c r="K214" t="n">
        <x:f>I214*(1+J214/100)</x:f>
        <x:v>49.17355</x:v>
      </x:c>
      <x:c r="L214" t="str">
        <x:v>Santé</x:v>
      </x:c>
      <x:c r="M214" t="str">
        <x:v>Payée</x:v>
      </x:c>
      <x:c r="N214" t="str"/>
    </x:row>
    <x:row r="215">
      <x:c r="A215" t="n">
        <x:v>46103</x:v>
      </x:c>
      <x:c r="B215" t="str">
        <x:v>DEP-0214</x:v>
      </x:c>
      <x:c r="C215" t="str">
        <x:v>Éducation</x:v>
      </x:c>
      <x:c r="D215" t="str">
        <x:v>Formation</x:v>
      </x:c>
      <x:c r="E215" t="str">
        <x:v>Variable</x:v>
      </x:c>
      <x:c r="F215" t="str">
        <x:v>Dépense éducation</x:v>
      </x:c>
      <x:c r="G215" t="str">
        <x:v>Carrefour</x:v>
      </x:c>
      <x:c r="H215" t="str">
        <x:v>PayPal</x:v>
      </x:c>
      <x:c r="I215" t="n">
        <x:v>197.69</x:v>
      </x:c>
      <x:c r="J215" t="n">
        <x:v>5.5</x:v>
      </x:c>
      <x:c r="K215" t="n">
        <x:f>I215*(1+J215/100)</x:f>
        <x:v>208.56294999999997</x:v>
      </x:c>
      <x:c r="L215" t="str">
        <x:v>Éducation</x:v>
      </x:c>
      <x:c r="M215" t="str">
        <x:v>Payée</x:v>
      </x:c>
      <x:c r="N215" t="str"/>
    </x:row>
    <x:row r="216">
      <x:c r="A216" t="n">
        <x:v>46097</x:v>
      </x:c>
      <x:c r="B216" t="str">
        <x:v>DEP-0215</x:v>
      </x:c>
      <x:c r="C216" t="str">
        <x:v>Téléphone</x:v>
      </x:c>
      <x:c r="D216" t="str">
        <x:v>Mobile</x:v>
      </x:c>
      <x:c r="E216" t="str">
        <x:v>Fixe</x:v>
      </x:c>
      <x:c r="F216" t="str">
        <x:v>Dépense téléphone</x:v>
      </x:c>
      <x:c r="G216" t="str">
        <x:v>Amazon</x:v>
      </x:c>
      <x:c r="H216" t="str">
        <x:v>Prélèvement</x:v>
      </x:c>
      <x:c r="I216" t="n">
        <x:v>458.26</x:v>
      </x:c>
      <x:c r="J216" t="n">
        <x:v>5.5</x:v>
      </x:c>
      <x:c r="K216" t="n">
        <x:f>I216*(1+J216/100)</x:f>
        <x:v>483.4643</x:v>
      </x:c>
      <x:c r="L216" t="str">
        <x:v>Téléphone</x:v>
      </x:c>
      <x:c r="M216" t="str">
        <x:v>Payée</x:v>
      </x:c>
      <x:c r="N216" t="str"/>
    </x:row>
    <x:row r="217">
      <x:c r="A217" t="n">
        <x:v>46096</x:v>
      </x:c>
      <x:c r="B217" t="str">
        <x:v>DEP-0216</x:v>
      </x:c>
      <x:c r="C217" t="str">
        <x:v>Santé</x:v>
      </x:c>
      <x:c r="D217" t="str">
        <x:v>Pharmacie</x:v>
      </x:c>
      <x:c r="E217" t="str">
        <x:v>Variable</x:v>
      </x:c>
      <x:c r="F217" t="str">
        <x:v>Dépense santé</x:v>
      </x:c>
      <x:c r="G217" t="str">
        <x:v>SNCF</x:v>
      </x:c>
      <x:c r="H217" t="str">
        <x:v>Prélèvement</x:v>
      </x:c>
      <x:c r="I217" t="n">
        <x:v>350.41</x:v>
      </x:c>
      <x:c r="J217" t="n">
        <x:v>0</x:v>
      </x:c>
      <x:c r="K217" t="n">
        <x:f>I217*(1+J217/100)</x:f>
        <x:v>350.41</x:v>
      </x:c>
      <x:c r="L217" t="str">
        <x:v>Santé</x:v>
      </x:c>
      <x:c r="M217" t="str">
        <x:v>En attente</x:v>
      </x:c>
      <x:c r="N217" t="str"/>
    </x:row>
    <x:row r="218">
      <x:c r="A218" t="n">
        <x:v>46086</x:v>
      </x:c>
      <x:c r="B218" t="str">
        <x:v>DEP-0217</x:v>
      </x:c>
      <x:c r="C218" t="str">
        <x:v>Santé</x:v>
      </x:c>
      <x:c r="D218" t="str">
        <x:v>Pharmacie</x:v>
      </x:c>
      <x:c r="E218" t="str">
        <x:v>Variable</x:v>
      </x:c>
      <x:c r="F218" t="str">
        <x:v>Dépense santé</x:v>
      </x:c>
      <x:c r="G218" t="str">
        <x:v>AXA</x:v>
      </x:c>
      <x:c r="H218" t="str">
        <x:v>PayPal</x:v>
      </x:c>
      <x:c r="I218" t="n">
        <x:v>105.65</x:v>
      </x:c>
      <x:c r="J218" t="n">
        <x:v>10</x:v>
      </x:c>
      <x:c r="K218" t="n">
        <x:f>I218*(1+J218/100)</x:f>
        <x:v>116.21500000000002</x:v>
      </x:c>
      <x:c r="L218" t="str">
        <x:v>Santé</x:v>
      </x:c>
      <x:c r="M218" t="str">
        <x:v>Payée</x:v>
      </x:c>
      <x:c r="N218" t="str"/>
    </x:row>
    <x:row r="219">
      <x:c r="A219" t="n">
        <x:v>46203</x:v>
      </x:c>
      <x:c r="B219" t="str">
        <x:v>DEP-0218</x:v>
      </x:c>
      <x:c r="C219" t="str">
        <x:v>Divers</x:v>
      </x:c>
      <x:c r="D219" t="str">
        <x:v>Autre</x:v>
      </x:c>
      <x:c r="E219" t="str">
        <x:v>Variable</x:v>
      </x:c>
      <x:c r="F219" t="str">
        <x:v>Dépense divers</x:v>
      </x:c>
      <x:c r="G219" t="str">
        <x:v>Doctolib</x:v>
      </x:c>
      <x:c r="H219" t="str">
        <x:v>Chèque</x:v>
      </x:c>
      <x:c r="I219" t="n">
        <x:v>183.03</x:v>
      </x:c>
      <x:c r="J219" t="n">
        <x:v>10</x:v>
      </x:c>
      <x:c r="K219" t="n">
        <x:f>I219*(1+J219/100)</x:f>
        <x:v>201.33300000000003</x:v>
      </x:c>
      <x:c r="L219" t="str">
        <x:v>Divers</x:v>
      </x:c>
      <x:c r="M219" t="str">
        <x:v>Payée</x:v>
      </x:c>
      <x:c r="N219" t="str"/>
    </x:row>
    <x:row r="220">
      <x:c r="A220" t="n">
        <x:v>46213</x:v>
      </x:c>
      <x:c r="B220" t="str">
        <x:v>DEP-0219</x:v>
      </x:c>
      <x:c r="C220" t="str">
        <x:v>Énergie</x:v>
      </x:c>
      <x:c r="D220" t="str">
        <x:v>Électricité</x:v>
      </x:c>
      <x:c r="E220" t="str">
        <x:v>Fixe</x:v>
      </x:c>
      <x:c r="F220" t="str">
        <x:v>Dépense énergie</x:v>
      </x:c>
      <x:c r="G220" t="str">
        <x:v>TotalEnergies</x:v>
      </x:c>
      <x:c r="H220" t="str">
        <x:v>Chèque</x:v>
      </x:c>
      <x:c r="I220" t="n">
        <x:v>268.35</x:v>
      </x:c>
      <x:c r="J220" t="n">
        <x:v>20</x:v>
      </x:c>
      <x:c r="K220" t="n">
        <x:f>I220*(1+J220/100)</x:f>
        <x:v>322.02000000000004</x:v>
      </x:c>
      <x:c r="L220" t="str">
        <x:v>Énergie</x:v>
      </x:c>
      <x:c r="M220" t="str">
        <x:v>En attente</x:v>
      </x:c>
      <x:c r="N220" t="str"/>
    </x:row>
    <x:row r="221">
      <x:c r="A221" t="n">
        <x:v>46228</x:v>
      </x:c>
      <x:c r="B221" t="str">
        <x:v>DEP-0220</x:v>
      </x:c>
      <x:c r="C221" t="str">
        <x:v>Énergie</x:v>
      </x:c>
      <x:c r="D221" t="str">
        <x:v>Électricité</x:v>
      </x:c>
      <x:c r="E221" t="str">
        <x:v>Fixe</x:v>
      </x:c>
      <x:c r="F221" t="str">
        <x:v>Dépense énergie</x:v>
      </x:c>
      <x:c r="G221" t="str">
        <x:v>TotalEnergies</x:v>
      </x:c>
      <x:c r="H221" t="str">
        <x:v>PayPal</x:v>
      </x:c>
      <x:c r="I221" t="n">
        <x:v>243.61</x:v>
      </x:c>
      <x:c r="J221" t="n">
        <x:v>5.5</x:v>
      </x:c>
      <x:c r="K221" t="n">
        <x:f>I221*(1+J221/100)</x:f>
        <x:v>257.00855</x:v>
      </x:c>
      <x:c r="L221" t="str">
        <x:v>Énergie</x:v>
      </x:c>
      <x:c r="M221" t="str">
        <x:v>Payée</x:v>
      </x:c>
      <x:c r="N221" t="str"/>
    </x:row>
    <x:row r="222">
      <x:c r="A222" t="n">
        <x:v>46293</x:v>
      </x:c>
      <x:c r="B222" t="str">
        <x:v>DEP-0221</x:v>
      </x:c>
      <x:c r="C222" t="str">
        <x:v>Shopping</x:v>
      </x:c>
      <x:c r="D222" t="str">
        <x:v>Vêtements</x:v>
      </x:c>
      <x:c r="E222" t="str">
        <x:v>Variable</x:v>
      </x:c>
      <x:c r="F222" t="str">
        <x:v>Dépense shopping</x:v>
      </x:c>
      <x:c r="G222" t="str">
        <x:v>Free</x:v>
      </x:c>
      <x:c r="H222" t="str">
        <x:v>Carte bancaire</x:v>
      </x:c>
      <x:c r="I222" t="n">
        <x:v>642.03</x:v>
      </x:c>
      <x:c r="J222" t="n">
        <x:v>5.5</x:v>
      </x:c>
      <x:c r="K222" t="n">
        <x:f>I222*(1+J222/100)</x:f>
        <x:v>677.34165</x:v>
      </x:c>
      <x:c r="L222" t="str">
        <x:v>Shopping</x:v>
      </x:c>
      <x:c r="M222" t="str">
        <x:v>Payée</x:v>
      </x:c>
      <x:c r="N222" t="str"/>
    </x:row>
    <x:row r="223">
      <x:c r="A223" t="n">
        <x:v>46351</x:v>
      </x:c>
      <x:c r="B223" t="str">
        <x:v>DEP-0222</x:v>
      </x:c>
      <x:c r="C223" t="str">
        <x:v>Transport</x:v>
      </x:c>
      <x:c r="D223" t="str">
        <x:v>Carburant</x:v>
      </x:c>
      <x:c r="E223" t="str">
        <x:v>Variable</x:v>
      </x:c>
      <x:c r="F223" t="str">
        <x:v>Dépense transport</x:v>
      </x:c>
      <x:c r="G223" t="str">
        <x:v>TotalEnergies</x:v>
      </x:c>
      <x:c r="H223" t="str">
        <x:v>Prélèvement</x:v>
      </x:c>
      <x:c r="I223" t="n">
        <x:v>392.48</x:v>
      </x:c>
      <x:c r="J223" t="n">
        <x:v>0</x:v>
      </x:c>
      <x:c r="K223" t="n">
        <x:f>I223*(1+J223/100)</x:f>
        <x:v>392.48</x:v>
      </x:c>
      <x:c r="L223" t="str">
        <x:v>Transport</x:v>
      </x:c>
      <x:c r="M223" t="str">
        <x:v>En attente</x:v>
      </x:c>
      <x:c r="N223" t="str"/>
    </x:row>
    <x:row r="224">
      <x:c r="A224" t="n">
        <x:v>46293</x:v>
      </x:c>
      <x:c r="B224" t="str">
        <x:v>DEP-0223</x:v>
      </x:c>
      <x:c r="C224" t="str">
        <x:v>Logement</x:v>
      </x:c>
      <x:c r="D224" t="str">
        <x:v>Loyer</x:v>
      </x:c>
      <x:c r="E224" t="str">
        <x:v>Fixe</x:v>
      </x:c>
      <x:c r="F224" t="str">
        <x:v>Dépense logement</x:v>
      </x:c>
      <x:c r="G224" t="str">
        <x:v>Orange</x:v>
      </x:c>
      <x:c r="H224" t="str">
        <x:v>Prélèvement</x:v>
      </x:c>
      <x:c r="I224" t="n">
        <x:v>594.96</x:v>
      </x:c>
      <x:c r="J224" t="n">
        <x:v>0</x:v>
      </x:c>
      <x:c r="K224" t="n">
        <x:f>I224*(1+J224/100)</x:f>
        <x:v>594.96</x:v>
      </x:c>
      <x:c r="L224" t="str">
        <x:v>Logement</x:v>
      </x:c>
      <x:c r="M224" t="str">
        <x:v>En attente</x:v>
      </x:c>
      <x:c r="N224" t="str"/>
    </x:row>
    <x:row r="225">
      <x:c r="A225" t="n">
        <x:v>46311</x:v>
      </x:c>
      <x:c r="B225" t="str">
        <x:v>DEP-0224</x:v>
      </x:c>
      <x:c r="C225" t="str">
        <x:v>Éducation</x:v>
      </x:c>
      <x:c r="D225" t="str">
        <x:v>Formation</x:v>
      </x:c>
      <x:c r="E225" t="str">
        <x:v>Variable</x:v>
      </x:c>
      <x:c r="F225" t="str">
        <x:v>Dépense éducation</x:v>
      </x:c>
      <x:c r="G225" t="str">
        <x:v>AXA</x:v>
      </x:c>
      <x:c r="H225" t="str">
        <x:v>Virement</x:v>
      </x:c>
      <x:c r="I225" t="n">
        <x:v>170.08</x:v>
      </x:c>
      <x:c r="J225" t="n">
        <x:v>0</x:v>
      </x:c>
      <x:c r="K225" t="n">
        <x:f>I225*(1+J225/100)</x:f>
        <x:v>170.08</x:v>
      </x:c>
      <x:c r="L225" t="str">
        <x:v>Éducation</x:v>
      </x:c>
      <x:c r="M225" t="str">
        <x:v>Payée</x:v>
      </x:c>
      <x:c r="N225" t="str"/>
    </x:row>
    <x:row r="226">
      <x:c r="A226" t="n">
        <x:v>46304</x:v>
      </x:c>
      <x:c r="B226" t="str">
        <x:v>DEP-0225</x:v>
      </x:c>
      <x:c r="C226" t="str">
        <x:v>Shopping</x:v>
      </x:c>
      <x:c r="D226" t="str">
        <x:v>Vêtements</x:v>
      </x:c>
      <x:c r="E226" t="str">
        <x:v>Variable</x:v>
      </x:c>
      <x:c r="F226" t="str">
        <x:v>Dépense shopping</x:v>
      </x:c>
      <x:c r="G226" t="str">
        <x:v>Orange</x:v>
      </x:c>
      <x:c r="H226" t="str">
        <x:v>PayPal</x:v>
      </x:c>
      <x:c r="I226" t="n">
        <x:v>441.91</x:v>
      </x:c>
      <x:c r="J226" t="n">
        <x:v>20</x:v>
      </x:c>
      <x:c r="K226" t="n">
        <x:f>I226*(1+J226/100)</x:f>
        <x:v>530.292</x:v>
      </x:c>
      <x:c r="L226" t="str">
        <x:v>Shopping</x:v>
      </x:c>
      <x:c r="M226" t="str">
        <x:v>En attente</x:v>
      </x:c>
      <x:c r="N226" t="str"/>
    </x:row>
    <x:row r="227">
      <x:c r="A227" t="n">
        <x:v>46105</x:v>
      </x:c>
      <x:c r="B227" t="str">
        <x:v>DEP-0226</x:v>
      </x:c>
      <x:c r="C227" t="str">
        <x:v>Internet</x:v>
      </x:c>
      <x:c r="D227" t="str">
        <x:v>Fibre</x:v>
      </x:c>
      <x:c r="E227" t="str">
        <x:v>Fixe</x:v>
      </x:c>
      <x:c r="F227" t="str">
        <x:v>Dépense internet</x:v>
      </x:c>
      <x:c r="G227" t="str">
        <x:v>Orange</x:v>
      </x:c>
      <x:c r="H227" t="str">
        <x:v>Prélèvement</x:v>
      </x:c>
      <x:c r="I227" t="n">
        <x:v>155.93</x:v>
      </x:c>
      <x:c r="J227" t="n">
        <x:v>10</x:v>
      </x:c>
      <x:c r="K227" t="n">
        <x:f>I227*(1+J227/100)</x:f>
        <x:v>171.52300000000002</x:v>
      </x:c>
      <x:c r="L227" t="str">
        <x:v>Internet</x:v>
      </x:c>
      <x:c r="M227" t="str">
        <x:v>Payée</x:v>
      </x:c>
      <x:c r="N227" t="str"/>
    </x:row>
    <x:row r="228">
      <x:c r="A228" t="n">
        <x:v>46201</x:v>
      </x:c>
      <x:c r="B228" t="str">
        <x:v>DEP-0227</x:v>
      </x:c>
      <x:c r="C228" t="str">
        <x:v>Assurances</x:v>
      </x:c>
      <x:c r="D228" t="str">
        <x:v>Habitation</x:v>
      </x:c>
      <x:c r="E228" t="str">
        <x:v>Fixe</x:v>
      </x:c>
      <x:c r="F228" t="str">
        <x:v>Dépense assurances</x:v>
      </x:c>
      <x:c r="G228" t="str">
        <x:v>TotalEnergies</x:v>
      </x:c>
      <x:c r="H228" t="str">
        <x:v>Carte bancaire</x:v>
      </x:c>
      <x:c r="I228" t="n">
        <x:v>417.23</x:v>
      </x:c>
      <x:c r="J228" t="n">
        <x:v>10</x:v>
      </x:c>
      <x:c r="K228" t="n">
        <x:f>I228*(1+J228/100)</x:f>
        <x:v>458.95300000000003</x:v>
      </x:c>
      <x:c r="L228" t="str">
        <x:v>Assurances</x:v>
      </x:c>
      <x:c r="M228" t="str">
        <x:v>En attente</x:v>
      </x:c>
      <x:c r="N228" t="str"/>
    </x:row>
    <x:row r="229">
      <x:c r="A229" t="n">
        <x:v>46267</x:v>
      </x:c>
      <x:c r="B229" t="str">
        <x:v>DEP-0228</x:v>
      </x:c>
      <x:c r="C229" t="str">
        <x:v>Transport</x:v>
      </x:c>
      <x:c r="D229" t="str">
        <x:v>Carburant</x:v>
      </x:c>
      <x:c r="E229" t="str">
        <x:v>Variable</x:v>
      </x:c>
      <x:c r="F229" t="str">
        <x:v>Dépense transport</x:v>
      </x:c>
      <x:c r="G229" t="str">
        <x:v>AXA</x:v>
      </x:c>
      <x:c r="H229" t="str">
        <x:v>PayPal</x:v>
      </x:c>
      <x:c r="I229" t="n">
        <x:v>66.21</x:v>
      </x:c>
      <x:c r="J229" t="n">
        <x:v>5.5</x:v>
      </x:c>
      <x:c r="K229" t="n">
        <x:f>I229*(1+J229/100)</x:f>
        <x:v>69.85154999999999</x:v>
      </x:c>
      <x:c r="L229" t="str">
        <x:v>Transport</x:v>
      </x:c>
      <x:c r="M229" t="str">
        <x:v>En attente</x:v>
      </x:c>
      <x:c r="N229" t="str"/>
    </x:row>
    <x:row r="230">
      <x:c r="A230" t="n">
        <x:v>46107</x:v>
      </x:c>
      <x:c r="B230" t="str">
        <x:v>DEP-0229</x:v>
      </x:c>
      <x:c r="C230" t="str">
        <x:v>Téléphone</x:v>
      </x:c>
      <x:c r="D230" t="str">
        <x:v>Mobile</x:v>
      </x:c>
      <x:c r="E230" t="str">
        <x:v>Fixe</x:v>
      </x:c>
      <x:c r="F230" t="str">
        <x:v>Dépense téléphone</x:v>
      </x:c>
      <x:c r="G230" t="str">
        <x:v>SNCF</x:v>
      </x:c>
      <x:c r="H230" t="str">
        <x:v>Chèque</x:v>
      </x:c>
      <x:c r="I230" t="n">
        <x:v>500.24</x:v>
      </x:c>
      <x:c r="J230" t="n">
        <x:v>20</x:v>
      </x:c>
      <x:c r="K230" t="n">
        <x:f>I230*(1+J230/100)</x:f>
        <x:v>600.288</x:v>
      </x:c>
      <x:c r="L230" t="str">
        <x:v>Téléphone</x:v>
      </x:c>
      <x:c r="M230" t="str">
        <x:v>Payée</x:v>
      </x:c>
      <x:c r="N230" t="str"/>
    </x:row>
    <x:row r="231">
      <x:c r="A231" t="n">
        <x:v>46202</x:v>
      </x:c>
      <x:c r="B231" t="str">
        <x:v>DEP-0230</x:v>
      </x:c>
      <x:c r="C231" t="str">
        <x:v>Divers</x:v>
      </x:c>
      <x:c r="D231" t="str">
        <x:v>Autre</x:v>
      </x:c>
      <x:c r="E231" t="str">
        <x:v>Variable</x:v>
      </x:c>
      <x:c r="F231" t="str">
        <x:v>Dépense divers</x:v>
      </x:c>
      <x:c r="G231" t="str">
        <x:v>Decathlon</x:v>
      </x:c>
      <x:c r="H231" t="str">
        <x:v>Carte bancaire</x:v>
      </x:c>
      <x:c r="I231" t="n">
        <x:v>11.66</x:v>
      </x:c>
      <x:c r="J231" t="n">
        <x:v>5.5</x:v>
      </x:c>
      <x:c r="K231" t="n">
        <x:f>I231*(1+J231/100)</x:f>
        <x:v>12.3013</x:v>
      </x:c>
      <x:c r="L231" t="str">
        <x:v>Divers</x:v>
      </x:c>
      <x:c r="M231" t="str">
        <x:v>En attente</x:v>
      </x:c>
      <x:c r="N231" t="str"/>
    </x:row>
    <x:row r="232">
      <x:c r="A232" t="n">
        <x:v>46037</x:v>
      </x:c>
      <x:c r="B232" t="str">
        <x:v>DEP-0231</x:v>
      </x:c>
      <x:c r="C232" t="str">
        <x:v>Internet</x:v>
      </x:c>
      <x:c r="D232" t="str">
        <x:v>Fibre</x:v>
      </x:c>
      <x:c r="E232" t="str">
        <x:v>Fixe</x:v>
      </x:c>
      <x:c r="F232" t="str">
        <x:v>Dépense internet</x:v>
      </x:c>
      <x:c r="G232" t="str">
        <x:v>TotalEnergies</x:v>
      </x:c>
      <x:c r="H232" t="str">
        <x:v>Carte bancaire</x:v>
      </x:c>
      <x:c r="I232" t="n">
        <x:v>415.23</x:v>
      </x:c>
      <x:c r="J232" t="n">
        <x:v>20</x:v>
      </x:c>
      <x:c r="K232" t="n">
        <x:f>I232*(1+J232/100)</x:f>
        <x:v>498.276</x:v>
      </x:c>
      <x:c r="L232" t="str">
        <x:v>Internet</x:v>
      </x:c>
      <x:c r="M232" t="str">
        <x:v>En attente</x:v>
      </x:c>
      <x:c r="N232" t="str"/>
    </x:row>
    <x:row r="233">
      <x:c r="A233" t="n">
        <x:v>46156</x:v>
      </x:c>
      <x:c r="B233" t="str">
        <x:v>DEP-0232</x:v>
      </x:c>
      <x:c r="C233" t="str">
        <x:v>Éducation</x:v>
      </x:c>
      <x:c r="D233" t="str">
        <x:v>Formation</x:v>
      </x:c>
      <x:c r="E233" t="str">
        <x:v>Variable</x:v>
      </x:c>
      <x:c r="F233" t="str">
        <x:v>Dépense éducation</x:v>
      </x:c>
      <x:c r="G233" t="str">
        <x:v>La Poste</x:v>
      </x:c>
      <x:c r="H233" t="str">
        <x:v>Espèces</x:v>
      </x:c>
      <x:c r="I233" t="n">
        <x:v>235.83</x:v>
      </x:c>
      <x:c r="J233" t="n">
        <x:v>0</x:v>
      </x:c>
      <x:c r="K233" t="n">
        <x:f>I233*(1+J233/100)</x:f>
        <x:v>235.83</x:v>
      </x:c>
      <x:c r="L233" t="str">
        <x:v>Éducation</x:v>
      </x:c>
      <x:c r="M233" t="str">
        <x:v>Payée</x:v>
      </x:c>
      <x:c r="N233" t="str"/>
    </x:row>
    <x:row r="234">
      <x:c r="A234" t="n">
        <x:v>46072</x:v>
      </x:c>
      <x:c r="B234" t="str">
        <x:v>DEP-0233</x:v>
      </x:c>
      <x:c r="C234" t="str">
        <x:v>Divers</x:v>
      </x:c>
      <x:c r="D234" t="str">
        <x:v>Autre</x:v>
      </x:c>
      <x:c r="E234" t="str">
        <x:v>Variable</x:v>
      </x:c>
      <x:c r="F234" t="str">
        <x:v>Dépense divers</x:v>
      </x:c>
      <x:c r="G234" t="str">
        <x:v>Boulanger</x:v>
      </x:c>
      <x:c r="H234" t="str">
        <x:v>PayPal</x:v>
      </x:c>
      <x:c r="I234" t="n">
        <x:v>518.42</x:v>
      </x:c>
      <x:c r="J234" t="n">
        <x:v>5.5</x:v>
      </x:c>
      <x:c r="K234" t="n">
        <x:f>I234*(1+J234/100)</x:f>
        <x:v>546.9331</x:v>
      </x:c>
      <x:c r="L234" t="str">
        <x:v>Divers</x:v>
      </x:c>
      <x:c r="M234" t="str">
        <x:v>Payée</x:v>
      </x:c>
      <x:c r="N234" t="str"/>
    </x:row>
    <x:row r="235">
      <x:c r="A235" t="n">
        <x:v>46110</x:v>
      </x:c>
      <x:c r="B235" t="str">
        <x:v>DEP-0234</x:v>
      </x:c>
      <x:c r="C235" t="str">
        <x:v>Internet</x:v>
      </x:c>
      <x:c r="D235" t="str">
        <x:v>Fibre</x:v>
      </x:c>
      <x:c r="E235" t="str">
        <x:v>Fixe</x:v>
      </x:c>
      <x:c r="F235" t="str">
        <x:v>Dépense internet</x:v>
      </x:c>
      <x:c r="G235" t="str">
        <x:v>Free</x:v>
      </x:c>
      <x:c r="H235" t="str">
        <x:v>Prélèvement</x:v>
      </x:c>
      <x:c r="I235" t="n">
        <x:v>288.64</x:v>
      </x:c>
      <x:c r="J235" t="n">
        <x:v>20</x:v>
      </x:c>
      <x:c r="K235" t="n">
        <x:f>I235*(1+J235/100)</x:f>
        <x:v>346.368</x:v>
      </x:c>
      <x:c r="L235" t="str">
        <x:v>Internet</x:v>
      </x:c>
      <x:c r="M235" t="str">
        <x:v>Payée</x:v>
      </x:c>
      <x:c r="N235" t="str"/>
    </x:row>
    <x:row r="236">
      <x:c r="A236" t="n">
        <x:v>46023</x:v>
      </x:c>
      <x:c r="B236" t="str">
        <x:v>DEP-0235</x:v>
      </x:c>
      <x:c r="C236" t="str">
        <x:v>Loisirs</x:v>
      </x:c>
      <x:c r="D236" t="str">
        <x:v>Restaurant</x:v>
      </x:c>
      <x:c r="E236" t="str">
        <x:v>Variable</x:v>
      </x:c>
      <x:c r="F236" t="str">
        <x:v>Dépense loisirs</x:v>
      </x:c>
      <x:c r="G236" t="str">
        <x:v>La Poste</x:v>
      </x:c>
      <x:c r="H236" t="str">
        <x:v>Virement</x:v>
      </x:c>
      <x:c r="I236" t="n">
        <x:v>46.36</x:v>
      </x:c>
      <x:c r="J236" t="n">
        <x:v>10</x:v>
      </x:c>
      <x:c r="K236" t="n">
        <x:f>I236*(1+J236/100)</x:f>
        <x:v>50.996</x:v>
      </x:c>
      <x:c r="L236" t="str">
        <x:v>Loisirs</x:v>
      </x:c>
      <x:c r="M236" t="str">
        <x:v>Payée</x:v>
      </x:c>
      <x:c r="N236" t="str"/>
    </x:row>
    <x:row r="237">
      <x:c r="A237" t="n">
        <x:v>46298</x:v>
      </x:c>
      <x:c r="B237" t="str">
        <x:v>DEP-0236</x:v>
      </x:c>
      <x:c r="C237" t="str">
        <x:v>Loisirs</x:v>
      </x:c>
      <x:c r="D237" t="str">
        <x:v>Restaurant</x:v>
      </x:c>
      <x:c r="E237" t="str">
        <x:v>Variable</x:v>
      </x:c>
      <x:c r="F237" t="str">
        <x:v>Dépense loisirs</x:v>
      </x:c>
      <x:c r="G237" t="str">
        <x:v>Amazon</x:v>
      </x:c>
      <x:c r="H237" t="str">
        <x:v>Carte bancaire</x:v>
      </x:c>
      <x:c r="I237" t="n">
        <x:v>571.53</x:v>
      </x:c>
      <x:c r="J237" t="n">
        <x:v>10</x:v>
      </x:c>
      <x:c r="K237" t="n">
        <x:f>I237*(1+J237/100)</x:f>
        <x:v>628.683</x:v>
      </x:c>
      <x:c r="L237" t="str">
        <x:v>Loisirs</x:v>
      </x:c>
      <x:c r="M237" t="str">
        <x:v>Payée</x:v>
      </x:c>
      <x:c r="N237" t="str"/>
    </x:row>
    <x:row r="238">
      <x:c r="A238" t="n">
        <x:v>46136</x:v>
      </x:c>
      <x:c r="B238" t="str">
        <x:v>DEP-0237</x:v>
      </x:c>
      <x:c r="C238" t="str">
        <x:v>Transport</x:v>
      </x:c>
      <x:c r="D238" t="str">
        <x:v>Carburant</x:v>
      </x:c>
      <x:c r="E238" t="str">
        <x:v>Variable</x:v>
      </x:c>
      <x:c r="F238" t="str">
        <x:v>Dépense transport</x:v>
      </x:c>
      <x:c r="G238" t="str">
        <x:v>Decathlon</x:v>
      </x:c>
      <x:c r="H238" t="str">
        <x:v>PayPal</x:v>
      </x:c>
      <x:c r="I238" t="n">
        <x:v>152.44</x:v>
      </x:c>
      <x:c r="J238" t="n">
        <x:v>0</x:v>
      </x:c>
      <x:c r="K238" t="n">
        <x:f>I238*(1+J238/100)</x:f>
        <x:v>152.44</x:v>
      </x:c>
      <x:c r="L238" t="str">
        <x:v>Transport</x:v>
      </x:c>
      <x:c r="M238" t="str">
        <x:v>Payée</x:v>
      </x:c>
      <x:c r="N238" t="str"/>
    </x:row>
    <x:row r="239">
      <x:c r="A239" t="n">
        <x:v>46334</x:v>
      </x:c>
      <x:c r="B239" t="str">
        <x:v>DEP-0238</x:v>
      </x:c>
      <x:c r="C239" t="str">
        <x:v>Alimentation</x:v>
      </x:c>
      <x:c r="D239" t="str">
        <x:v>Courses</x:v>
      </x:c>
      <x:c r="E239" t="str">
        <x:v>Variable</x:v>
      </x:c>
      <x:c r="F239" t="str">
        <x:v>Dépense alimentation</x:v>
      </x:c>
      <x:c r="G239" t="str">
        <x:v>Boulanger</x:v>
      </x:c>
      <x:c r="H239" t="str">
        <x:v>Espèces</x:v>
      </x:c>
      <x:c r="I239" t="n">
        <x:v>261.46</x:v>
      </x:c>
      <x:c r="J239" t="n">
        <x:v>0</x:v>
      </x:c>
      <x:c r="K239" t="n">
        <x:f>I239*(1+J239/100)</x:f>
        <x:v>261.46</x:v>
      </x:c>
      <x:c r="L239" t="str">
        <x:v>Alimentation</x:v>
      </x:c>
      <x:c r="M239" t="str">
        <x:v>En attente</x:v>
      </x:c>
      <x:c r="N239" t="str"/>
    </x:row>
    <x:row r="240">
      <x:c r="A240" t="n">
        <x:v>46070</x:v>
      </x:c>
      <x:c r="B240" t="str">
        <x:v>DEP-0239</x:v>
      </x:c>
      <x:c r="C240" t="str">
        <x:v>Alimentation</x:v>
      </x:c>
      <x:c r="D240" t="str">
        <x:v>Courses</x:v>
      </x:c>
      <x:c r="E240" t="str">
        <x:v>Variable</x:v>
      </x:c>
      <x:c r="F240" t="str">
        <x:v>Dépense alimentation</x:v>
      </x:c>
      <x:c r="G240" t="str">
        <x:v>Boulanger</x:v>
      </x:c>
      <x:c r="H240" t="str">
        <x:v>Carte bancaire</x:v>
      </x:c>
      <x:c r="I240" t="n">
        <x:v>525.99</x:v>
      </x:c>
      <x:c r="J240" t="n">
        <x:v>0</x:v>
      </x:c>
      <x:c r="K240" t="n">
        <x:f>I240*(1+J240/100)</x:f>
        <x:v>525.99</x:v>
      </x:c>
      <x:c r="L240" t="str">
        <x:v>Alimentation</x:v>
      </x:c>
      <x:c r="M240" t="str">
        <x:v>À vérifier</x:v>
      </x:c>
      <x:c r="N240" t="str"/>
    </x:row>
    <x:row r="241">
      <x:c r="A241" t="n">
        <x:v>46332</x:v>
      </x:c>
      <x:c r="B241" t="str">
        <x:v>DEP-0240</x:v>
      </x:c>
      <x:c r="C241" t="str">
        <x:v>Divers</x:v>
      </x:c>
      <x:c r="D241" t="str">
        <x:v>Autre</x:v>
      </x:c>
      <x:c r="E241" t="str">
        <x:v>Variable</x:v>
      </x:c>
      <x:c r="F241" t="str">
        <x:v>Dépense divers</x:v>
      </x:c>
      <x:c r="G241" t="str">
        <x:v>Free</x:v>
      </x:c>
      <x:c r="H241" t="str">
        <x:v>Chèque</x:v>
      </x:c>
      <x:c r="I241" t="n">
        <x:v>82.72</x:v>
      </x:c>
      <x:c r="J241" t="n">
        <x:v>20</x:v>
      </x:c>
      <x:c r="K241" t="n">
        <x:f>I241*(1+J241/100)</x:f>
        <x:v>99.264</x:v>
      </x:c>
      <x:c r="L241" t="str">
        <x:v>Divers</x:v>
      </x:c>
      <x:c r="M241" t="str">
        <x:v>En attente</x:v>
      </x:c>
      <x:c r="N241" t="str"/>
    </x:row>
    <x:row r="242">
      <x:c r="A242" t="n">
        <x:v>46204</x:v>
      </x:c>
      <x:c r="B242" t="str">
        <x:v>DEP-0241</x:v>
      </x:c>
      <x:c r="C242" t="str">
        <x:v>Logement</x:v>
      </x:c>
      <x:c r="D242" t="str">
        <x:v>Loyer</x:v>
      </x:c>
      <x:c r="E242" t="str">
        <x:v>Fixe</x:v>
      </x:c>
      <x:c r="F242" t="str">
        <x:v>Dépense logement</x:v>
      </x:c>
      <x:c r="G242" t="str">
        <x:v>Free</x:v>
      </x:c>
      <x:c r="H242" t="str">
        <x:v>Carte bancaire</x:v>
      </x:c>
      <x:c r="I242" t="n">
        <x:v>360.08</x:v>
      </x:c>
      <x:c r="J242" t="n">
        <x:v>0</x:v>
      </x:c>
      <x:c r="K242" t="n">
        <x:f>I242*(1+J242/100)</x:f>
        <x:v>360.08</x:v>
      </x:c>
      <x:c r="L242" t="str">
        <x:v>Logement</x:v>
      </x:c>
      <x:c r="M242" t="str">
        <x:v>Payée</x:v>
      </x:c>
      <x:c r="N242" t="str"/>
    </x:row>
    <x:row r="243">
      <x:c r="A243" t="n">
        <x:v>46205</x:v>
      </x:c>
      <x:c r="B243" t="str">
        <x:v>DEP-0242</x:v>
      </x:c>
      <x:c r="C243" t="str">
        <x:v>Transport</x:v>
      </x:c>
      <x:c r="D243" t="str">
        <x:v>Carburant</x:v>
      </x:c>
      <x:c r="E243" t="str">
        <x:v>Variable</x:v>
      </x:c>
      <x:c r="F243" t="str">
        <x:v>Dépense transport</x:v>
      </x:c>
      <x:c r="G243" t="str">
        <x:v>MAIF</x:v>
      </x:c>
      <x:c r="H243" t="str">
        <x:v>Carte bancaire</x:v>
      </x:c>
      <x:c r="I243" t="n">
        <x:v>544.71</x:v>
      </x:c>
      <x:c r="J243" t="n">
        <x:v>5.5</x:v>
      </x:c>
      <x:c r="K243" t="n">
        <x:f>I243*(1+J243/100)</x:f>
        <x:v>574.66905</x:v>
      </x:c>
      <x:c r="L243" t="str">
        <x:v>Transport</x:v>
      </x:c>
      <x:c r="M243" t="str">
        <x:v>Payée</x:v>
      </x:c>
      <x:c r="N243" t="str"/>
    </x:row>
    <x:row r="244">
      <x:c r="A244" t="n">
        <x:v>46361</x:v>
      </x:c>
      <x:c r="B244" t="str">
        <x:v>DEP-0243</x:v>
      </x:c>
      <x:c r="C244" t="str">
        <x:v>Transport</x:v>
      </x:c>
      <x:c r="D244" t="str">
        <x:v>Carburant</x:v>
      </x:c>
      <x:c r="E244" t="str">
        <x:v>Variable</x:v>
      </x:c>
      <x:c r="F244" t="str">
        <x:v>Dépense transport</x:v>
      </x:c>
      <x:c r="G244" t="str">
        <x:v>SNCF</x:v>
      </x:c>
      <x:c r="H244" t="str">
        <x:v>Virement</x:v>
      </x:c>
      <x:c r="I244" t="n">
        <x:v>123.55</x:v>
      </x:c>
      <x:c r="J244" t="n">
        <x:v>5.5</x:v>
      </x:c>
      <x:c r="K244" t="n">
        <x:f>I244*(1+J244/100)</x:f>
        <x:v>130.34525</x:v>
      </x:c>
      <x:c r="L244" t="str">
        <x:v>Transport</x:v>
      </x:c>
      <x:c r="M244" t="str">
        <x:v>Payée</x:v>
      </x:c>
      <x:c r="N244" t="str"/>
    </x:row>
    <x:row r="245">
      <x:c r="A245" t="n">
        <x:v>46194</x:v>
      </x:c>
      <x:c r="B245" t="str">
        <x:v>DEP-0244</x:v>
      </x:c>
      <x:c r="C245" t="str">
        <x:v>Téléphone</x:v>
      </x:c>
      <x:c r="D245" t="str">
        <x:v>Mobile</x:v>
      </x:c>
      <x:c r="E245" t="str">
        <x:v>Fixe</x:v>
      </x:c>
      <x:c r="F245" t="str">
        <x:v>Dépense téléphone</x:v>
      </x:c>
      <x:c r="G245" t="str">
        <x:v>MAIF</x:v>
      </x:c>
      <x:c r="H245" t="str">
        <x:v>Prélèvement</x:v>
      </x:c>
      <x:c r="I245" t="n">
        <x:v>248.82</x:v>
      </x:c>
      <x:c r="J245" t="n">
        <x:v>0</x:v>
      </x:c>
      <x:c r="K245" t="n">
        <x:f>I245*(1+J245/100)</x:f>
        <x:v>248.82</x:v>
      </x:c>
      <x:c r="L245" t="str">
        <x:v>Téléphone</x:v>
      </x:c>
      <x:c r="M245" t="str">
        <x:v>Payée</x:v>
      </x:c>
      <x:c r="N245" t="str"/>
    </x:row>
    <x:row r="246">
      <x:c r="A246" t="n">
        <x:v>46187</x:v>
      </x:c>
      <x:c r="B246" t="str">
        <x:v>DEP-0245</x:v>
      </x:c>
      <x:c r="C246" t="str">
        <x:v>Logement</x:v>
      </x:c>
      <x:c r="D246" t="str">
        <x:v>Loyer</x:v>
      </x:c>
      <x:c r="E246" t="str">
        <x:v>Fixe</x:v>
      </x:c>
      <x:c r="F246" t="str">
        <x:v>Dépense logement</x:v>
      </x:c>
      <x:c r="G246" t="str">
        <x:v>AXA</x:v>
      </x:c>
      <x:c r="H246" t="str">
        <x:v>Espèces</x:v>
      </x:c>
      <x:c r="I246" t="n">
        <x:v>37.59</x:v>
      </x:c>
      <x:c r="J246" t="n">
        <x:v>20</x:v>
      </x:c>
      <x:c r="K246" t="n">
        <x:f>I246*(1+J246/100)</x:f>
        <x:v>45.108000000000004</x:v>
      </x:c>
      <x:c r="L246" t="str">
        <x:v>Logement</x:v>
      </x:c>
      <x:c r="M246" t="str">
        <x:v>Payée</x:v>
      </x:c>
      <x:c r="N246" t="str"/>
    </x:row>
    <x:row r="247">
      <x:c r="A247" t="n">
        <x:v>46198</x:v>
      </x:c>
      <x:c r="B247" t="str">
        <x:v>DEP-0246</x:v>
      </x:c>
      <x:c r="C247" t="str">
        <x:v>Santé</x:v>
      </x:c>
      <x:c r="D247" t="str">
        <x:v>Pharmacie</x:v>
      </x:c>
      <x:c r="E247" t="str">
        <x:v>Variable</x:v>
      </x:c>
      <x:c r="F247" t="str">
        <x:v>Dépense santé</x:v>
      </x:c>
      <x:c r="G247" t="str">
        <x:v>Boulanger</x:v>
      </x:c>
      <x:c r="H247" t="str">
        <x:v>Chèque</x:v>
      </x:c>
      <x:c r="I247" t="n">
        <x:v>444.96</x:v>
      </x:c>
      <x:c r="J247" t="n">
        <x:v>5.5</x:v>
      </x:c>
      <x:c r="K247" t="n">
        <x:f>I247*(1+J247/100)</x:f>
        <x:v>469.43279999999993</x:v>
      </x:c>
      <x:c r="L247" t="str">
        <x:v>Santé</x:v>
      </x:c>
      <x:c r="M247" t="str">
        <x:v>En attente</x:v>
      </x:c>
      <x:c r="N247" t="str"/>
    </x:row>
    <x:row r="248">
      <x:c r="A248" t="n">
        <x:v>46117</x:v>
      </x:c>
      <x:c r="B248" t="str">
        <x:v>DEP-0247</x:v>
      </x:c>
      <x:c r="C248" t="str">
        <x:v>Éducation</x:v>
      </x:c>
      <x:c r="D248" t="str">
        <x:v>Formation</x:v>
      </x:c>
      <x:c r="E248" t="str">
        <x:v>Variable</x:v>
      </x:c>
      <x:c r="F248" t="str">
        <x:v>Dépense éducation</x:v>
      </x:c>
      <x:c r="G248" t="str">
        <x:v>AXA</x:v>
      </x:c>
      <x:c r="H248" t="str">
        <x:v>Prélèvement</x:v>
      </x:c>
      <x:c r="I248" t="n">
        <x:v>306.3</x:v>
      </x:c>
      <x:c r="J248" t="n">
        <x:v>20</x:v>
      </x:c>
      <x:c r="K248" t="n">
        <x:f>I248*(1+J248/100)</x:f>
        <x:v>367.56</x:v>
      </x:c>
      <x:c r="L248" t="str">
        <x:v>Éducation</x:v>
      </x:c>
      <x:c r="M248" t="str">
        <x:v>En attente</x:v>
      </x:c>
      <x:c r="N248" t="str"/>
    </x:row>
    <x:row r="249">
      <x:c r="A249" t="n">
        <x:v>46330</x:v>
      </x:c>
      <x:c r="B249" t="str">
        <x:v>DEP-0248</x:v>
      </x:c>
      <x:c r="C249" t="str">
        <x:v>Éducation</x:v>
      </x:c>
      <x:c r="D249" t="str">
        <x:v>Formation</x:v>
      </x:c>
      <x:c r="E249" t="str">
        <x:v>Variable</x:v>
      </x:c>
      <x:c r="F249" t="str">
        <x:v>Dépense éducation</x:v>
      </x:c>
      <x:c r="G249" t="str">
        <x:v>MAIF</x:v>
      </x:c>
      <x:c r="H249" t="str">
        <x:v>Chèque</x:v>
      </x:c>
      <x:c r="I249" t="n">
        <x:v>294.63</x:v>
      </x:c>
      <x:c r="J249" t="n">
        <x:v>10</x:v>
      </x:c>
      <x:c r="K249" t="n">
        <x:f>I249*(1+J249/100)</x:f>
        <x:v>324.093</x:v>
      </x:c>
      <x:c r="L249" t="str">
        <x:v>Éducation</x:v>
      </x:c>
      <x:c r="M249" t="str">
        <x:v>Payée</x:v>
      </x:c>
      <x:c r="N249" t="str"/>
    </x:row>
    <x:row r="250">
      <x:c r="A250" t="n">
        <x:v>46201</x:v>
      </x:c>
      <x:c r="B250" t="str">
        <x:v>DEP-0249</x:v>
      </x:c>
      <x:c r="C250" t="str">
        <x:v>Shopping</x:v>
      </x:c>
      <x:c r="D250" t="str">
        <x:v>Vêtements</x:v>
      </x:c>
      <x:c r="E250" t="str">
        <x:v>Variable</x:v>
      </x:c>
      <x:c r="F250" t="str">
        <x:v>Dépense shopping</x:v>
      </x:c>
      <x:c r="G250" t="str">
        <x:v>La Poste</x:v>
      </x:c>
      <x:c r="H250" t="str">
        <x:v>Carte bancaire</x:v>
      </x:c>
      <x:c r="I250" t="n">
        <x:v>406.61</x:v>
      </x:c>
      <x:c r="J250" t="n">
        <x:v>0</x:v>
      </x:c>
      <x:c r="K250" t="n">
        <x:f>I250*(1+J250/100)</x:f>
        <x:v>406.61</x:v>
      </x:c>
      <x:c r="L250" t="str">
        <x:v>Shopping</x:v>
      </x:c>
      <x:c r="M250" t="str">
        <x:v>Payée</x:v>
      </x:c>
      <x:c r="N250" t="str"/>
    </x:row>
    <x:row r="251">
      <x:c r="A251" t="n">
        <x:v>46241</x:v>
      </x:c>
      <x:c r="B251" t="str">
        <x:v>DEP-0250</x:v>
      </x:c>
      <x:c r="C251" t="str">
        <x:v>Loisirs</x:v>
      </x:c>
      <x:c r="D251" t="str">
        <x:v>Restaurant</x:v>
      </x:c>
      <x:c r="E251" t="str">
        <x:v>Variable</x:v>
      </x:c>
      <x:c r="F251" t="str">
        <x:v>Dépense loisirs</x:v>
      </x:c>
      <x:c r="G251" t="str">
        <x:v>SNCF</x:v>
      </x:c>
      <x:c r="H251" t="str">
        <x:v>Virement</x:v>
      </x:c>
      <x:c r="I251" t="n">
        <x:v>263.21</x:v>
      </x:c>
      <x:c r="J251" t="n">
        <x:v>5.5</x:v>
      </x:c>
      <x:c r="K251" t="n">
        <x:f>I251*(1+J251/100)</x:f>
        <x:v>277.68654999999995</x:v>
      </x:c>
      <x:c r="L251" t="str">
        <x:v>Loisirs</x:v>
      </x:c>
      <x:c r="M251" t="str">
        <x:v>En attente</x:v>
      </x:c>
      <x:c r="N251" t="str"/>
    </x:row>
    <x:row r="252">
      <x:c r="A252" t="n">
        <x:v>46161</x:v>
      </x:c>
      <x:c r="B252" t="str">
        <x:v>DEP-0251</x:v>
      </x:c>
      <x:c r="C252" t="str">
        <x:v>Alimentation</x:v>
      </x:c>
      <x:c r="D252" t="str">
        <x:v>Courses</x:v>
      </x:c>
      <x:c r="E252" t="str">
        <x:v>Variable</x:v>
      </x:c>
      <x:c r="F252" t="str">
        <x:v>Dépense alimentation</x:v>
      </x:c>
      <x:c r="G252" t="str">
        <x:v>Orange</x:v>
      </x:c>
      <x:c r="H252" t="str">
        <x:v>Carte bancaire</x:v>
      </x:c>
      <x:c r="I252" t="n">
        <x:v>535.49</x:v>
      </x:c>
      <x:c r="J252" t="n">
        <x:v>10</x:v>
      </x:c>
      <x:c r="K252" t="n">
        <x:f>I252*(1+J252/100)</x:f>
        <x:v>589.0390000000001</x:v>
      </x:c>
      <x:c r="L252" t="str">
        <x:v>Alimentation</x:v>
      </x:c>
      <x:c r="M252" t="str">
        <x:v>Payée</x:v>
      </x:c>
      <x:c r="N252" t="str"/>
    </x:row>
    <x:row r="253">
      <x:c r="A253" t="n">
        <x:v>46154</x:v>
      </x:c>
      <x:c r="B253" t="str">
        <x:v>DEP-0252</x:v>
      </x:c>
      <x:c r="C253" t="str">
        <x:v>Téléphone</x:v>
      </x:c>
      <x:c r="D253" t="str">
        <x:v>Mobile</x:v>
      </x:c>
      <x:c r="E253" t="str">
        <x:v>Fixe</x:v>
      </x:c>
      <x:c r="F253" t="str">
        <x:v>Dépense téléphone</x:v>
      </x:c>
      <x:c r="G253" t="str">
        <x:v>Doctolib</x:v>
      </x:c>
      <x:c r="H253" t="str">
        <x:v>PayPal</x:v>
      </x:c>
      <x:c r="I253" t="n">
        <x:v>235.64</x:v>
      </x:c>
      <x:c r="J253" t="n">
        <x:v>10</x:v>
      </x:c>
      <x:c r="K253" t="n">
        <x:f>I253*(1+J253/100)</x:f>
        <x:v>259.204</x:v>
      </x:c>
      <x:c r="L253" t="str">
        <x:v>Téléphone</x:v>
      </x:c>
      <x:c r="M253" t="str">
        <x:v>En attente</x:v>
      </x:c>
      <x:c r="N253" t="str"/>
    </x:row>
    <x:row r="254">
      <x:c r="A254" t="n">
        <x:v>46315</x:v>
      </x:c>
      <x:c r="B254" t="str">
        <x:v>DEP-0253</x:v>
      </x:c>
      <x:c r="C254" t="str">
        <x:v>Transport</x:v>
      </x:c>
      <x:c r="D254" t="str">
        <x:v>Carburant</x:v>
      </x:c>
      <x:c r="E254" t="str">
        <x:v>Variable</x:v>
      </x:c>
      <x:c r="F254" t="str">
        <x:v>Dépense transport</x:v>
      </x:c>
      <x:c r="G254" t="str">
        <x:v>SNCF</x:v>
      </x:c>
      <x:c r="H254" t="str">
        <x:v>Prélèvement</x:v>
      </x:c>
      <x:c r="I254" t="n">
        <x:v>293</x:v>
      </x:c>
      <x:c r="J254" t="n">
        <x:v>20</x:v>
      </x:c>
      <x:c r="K254" t="n">
        <x:f>I254*(1+J254/100)</x:f>
        <x:v>351.59999999999997</x:v>
      </x:c>
      <x:c r="L254" t="str">
        <x:v>Transport</x:v>
      </x:c>
      <x:c r="M254" t="str">
        <x:v>Payée</x:v>
      </x:c>
      <x:c r="N254" t="str"/>
    </x:row>
    <x:row r="255">
      <x:c r="A255" t="n">
        <x:v>46141</x:v>
      </x:c>
      <x:c r="B255" t="str">
        <x:v>DEP-0254</x:v>
      </x:c>
      <x:c r="C255" t="str">
        <x:v>Transport</x:v>
      </x:c>
      <x:c r="D255" t="str">
        <x:v>Carburant</x:v>
      </x:c>
      <x:c r="E255" t="str">
        <x:v>Variable</x:v>
      </x:c>
      <x:c r="F255" t="str">
        <x:v>Dépense transport</x:v>
      </x:c>
      <x:c r="G255" t="str">
        <x:v>MAIF</x:v>
      </x:c>
      <x:c r="H255" t="str">
        <x:v>Carte bancaire</x:v>
      </x:c>
      <x:c r="I255" t="n">
        <x:v>271.52</x:v>
      </x:c>
      <x:c r="J255" t="n">
        <x:v>20</x:v>
      </x:c>
      <x:c r="K255" t="n">
        <x:f>I255*(1+J255/100)</x:f>
        <x:v>325.82399999999996</x:v>
      </x:c>
      <x:c r="L255" t="str">
        <x:v>Transport</x:v>
      </x:c>
      <x:c r="M255" t="str">
        <x:v>À vérifier</x:v>
      </x:c>
      <x:c r="N255" t="str"/>
    </x:row>
    <x:row r="256">
      <x:c r="A256" t="n">
        <x:v>46138</x:v>
      </x:c>
      <x:c r="B256" t="str">
        <x:v>DEP-0255</x:v>
      </x:c>
      <x:c r="C256" t="str">
        <x:v>Internet</x:v>
      </x:c>
      <x:c r="D256" t="str">
        <x:v>Fibre</x:v>
      </x:c>
      <x:c r="E256" t="str">
        <x:v>Fixe</x:v>
      </x:c>
      <x:c r="F256" t="str">
        <x:v>Dépense internet</x:v>
      </x:c>
      <x:c r="G256" t="str">
        <x:v>Free</x:v>
      </x:c>
      <x:c r="H256" t="str">
        <x:v>Virement</x:v>
      </x:c>
      <x:c r="I256" t="n">
        <x:v>198.93</x:v>
      </x:c>
      <x:c r="J256" t="n">
        <x:v>10</x:v>
      </x:c>
      <x:c r="K256" t="n">
        <x:f>I256*(1+J256/100)</x:f>
        <x:v>218.82300000000004</x:v>
      </x:c>
      <x:c r="L256" t="str">
        <x:v>Internet</x:v>
      </x:c>
      <x:c r="M256" t="str">
        <x:v>Payée</x:v>
      </x:c>
      <x:c r="N256" t="str"/>
    </x:row>
    <x:row r="257">
      <x:c r="A257" t="n">
        <x:v>46058</x:v>
      </x:c>
      <x:c r="B257" t="str">
        <x:v>DEP-0256</x:v>
      </x:c>
      <x:c r="C257" t="str">
        <x:v>Santé</x:v>
      </x:c>
      <x:c r="D257" t="str">
        <x:v>Pharmacie</x:v>
      </x:c>
      <x:c r="E257" t="str">
        <x:v>Variable</x:v>
      </x:c>
      <x:c r="F257" t="str">
        <x:v>Dépense santé</x:v>
      </x:c>
      <x:c r="G257" t="str">
        <x:v>Carrefour</x:v>
      </x:c>
      <x:c r="H257" t="str">
        <x:v>PayPal</x:v>
      </x:c>
      <x:c r="I257" t="n">
        <x:v>157.32</x:v>
      </x:c>
      <x:c r="J257" t="n">
        <x:v>10</x:v>
      </x:c>
      <x:c r="K257" t="n">
        <x:f>I257*(1+J257/100)</x:f>
        <x:v>173.052</x:v>
      </x:c>
      <x:c r="L257" t="str">
        <x:v>Santé</x:v>
      </x:c>
      <x:c r="M257" t="str">
        <x:v>Payée</x:v>
      </x:c>
      <x:c r="N257" t="str"/>
    </x:row>
    <x:row r="258">
      <x:c r="A258" t="n">
        <x:v>46105</x:v>
      </x:c>
      <x:c r="B258" t="str">
        <x:v>DEP-0257</x:v>
      </x:c>
      <x:c r="C258" t="str">
        <x:v>Énergie</x:v>
      </x:c>
      <x:c r="D258" t="str">
        <x:v>Électricité</x:v>
      </x:c>
      <x:c r="E258" t="str">
        <x:v>Fixe</x:v>
      </x:c>
      <x:c r="F258" t="str">
        <x:v>Dépense énergie</x:v>
      </x:c>
      <x:c r="G258" t="str">
        <x:v>Intermarché</x:v>
      </x:c>
      <x:c r="H258" t="str">
        <x:v>Espèces</x:v>
      </x:c>
      <x:c r="I258" t="n">
        <x:v>641.99</x:v>
      </x:c>
      <x:c r="J258" t="n">
        <x:v>20</x:v>
      </x:c>
      <x:c r="K258" t="n">
        <x:f>I258*(1+J258/100)</x:f>
        <x:v>770.388</x:v>
      </x:c>
      <x:c r="L258" t="str">
        <x:v>Énergie</x:v>
      </x:c>
      <x:c r="M258" t="str">
        <x:v>En attente</x:v>
      </x:c>
      <x:c r="N258" t="str"/>
    </x:row>
    <x:row r="259">
      <x:c r="A259" t="n">
        <x:v>46276</x:v>
      </x:c>
      <x:c r="B259" t="str">
        <x:v>DEP-0258</x:v>
      </x:c>
      <x:c r="C259" t="str">
        <x:v>Alimentation</x:v>
      </x:c>
      <x:c r="D259" t="str">
        <x:v>Courses</x:v>
      </x:c>
      <x:c r="E259" t="str">
        <x:v>Variable</x:v>
      </x:c>
      <x:c r="F259" t="str">
        <x:v>Dépense alimentation</x:v>
      </x:c>
      <x:c r="G259" t="str">
        <x:v>Boulanger</x:v>
      </x:c>
      <x:c r="H259" t="str">
        <x:v>PayPal</x:v>
      </x:c>
      <x:c r="I259" t="n">
        <x:v>469.85</x:v>
      </x:c>
      <x:c r="J259" t="n">
        <x:v>10</x:v>
      </x:c>
      <x:c r="K259" t="n">
        <x:f>I259*(1+J259/100)</x:f>
        <x:v>516.835</x:v>
      </x:c>
      <x:c r="L259" t="str">
        <x:v>Alimentation</x:v>
      </x:c>
      <x:c r="M259" t="str">
        <x:v>À vérifier</x:v>
      </x:c>
      <x:c r="N259" t="str"/>
    </x:row>
    <x:row r="260">
      <x:c r="A260" t="n">
        <x:v>46299</x:v>
      </x:c>
      <x:c r="B260" t="str">
        <x:v>DEP-0259</x:v>
      </x:c>
      <x:c r="C260" t="str">
        <x:v>Alimentation</x:v>
      </x:c>
      <x:c r="D260" t="str">
        <x:v>Courses</x:v>
      </x:c>
      <x:c r="E260" t="str">
        <x:v>Variable</x:v>
      </x:c>
      <x:c r="F260" t="str">
        <x:v>Dépense alimentation</x:v>
      </x:c>
      <x:c r="G260" t="str">
        <x:v>SNCF</x:v>
      </x:c>
      <x:c r="H260" t="str">
        <x:v>Chèque</x:v>
      </x:c>
      <x:c r="I260" t="n">
        <x:v>396.52</x:v>
      </x:c>
      <x:c r="J260" t="n">
        <x:v>10</x:v>
      </x:c>
      <x:c r="K260" t="n">
        <x:f>I260*(1+J260/100)</x:f>
        <x:v>436.172</x:v>
      </x:c>
      <x:c r="L260" t="str">
        <x:v>Alimentation</x:v>
      </x:c>
      <x:c r="M260" t="str">
        <x:v>À vérifier</x:v>
      </x:c>
      <x:c r="N260" t="str"/>
    </x:row>
    <x:row r="261">
      <x:c r="A261" t="n">
        <x:v>46269</x:v>
      </x:c>
      <x:c r="B261" t="str">
        <x:v>DEP-0260</x:v>
      </x:c>
      <x:c r="C261" t="str">
        <x:v>Énergie</x:v>
      </x:c>
      <x:c r="D261" t="str">
        <x:v>Électricité</x:v>
      </x:c>
      <x:c r="E261" t="str">
        <x:v>Fixe</x:v>
      </x:c>
      <x:c r="F261" t="str">
        <x:v>Dépense énergie</x:v>
      </x:c>
      <x:c r="G261" t="str">
        <x:v>MAIF</x:v>
      </x:c>
      <x:c r="H261" t="str">
        <x:v>Espèces</x:v>
      </x:c>
      <x:c r="I261" t="n">
        <x:v>230.56</x:v>
      </x:c>
      <x:c r="J261" t="n">
        <x:v>20</x:v>
      </x:c>
      <x:c r="K261" t="n">
        <x:f>I261*(1+J261/100)</x:f>
        <x:v>276.67199999999997</x:v>
      </x:c>
      <x:c r="L261" t="str">
        <x:v>Énergie</x:v>
      </x:c>
      <x:c r="M261" t="str">
        <x:v>À vérifier</x:v>
      </x:c>
      <x:c r="N261" t="str"/>
    </x:row>
    <x:row r="262">
      <x:c r="A262" t="n">
        <x:v>46379</x:v>
      </x:c>
      <x:c r="B262" t="str">
        <x:v>DEP-0261</x:v>
      </x:c>
      <x:c r="C262" t="str">
        <x:v>Transport</x:v>
      </x:c>
      <x:c r="D262" t="str">
        <x:v>Carburant</x:v>
      </x:c>
      <x:c r="E262" t="str">
        <x:v>Variable</x:v>
      </x:c>
      <x:c r="F262" t="str">
        <x:v>Dépense transport</x:v>
      </x:c>
      <x:c r="G262" t="str">
        <x:v>Leroy Merlin</x:v>
      </x:c>
      <x:c r="H262" t="str">
        <x:v>Chèque</x:v>
      </x:c>
      <x:c r="I262" t="n">
        <x:v>546.01</x:v>
      </x:c>
      <x:c r="J262" t="n">
        <x:v>20</x:v>
      </x:c>
      <x:c r="K262" t="n">
        <x:f>I262*(1+J262/100)</x:f>
        <x:v>655.212</x:v>
      </x:c>
      <x:c r="L262" t="str">
        <x:v>Transport</x:v>
      </x:c>
      <x:c r="M262" t="str">
        <x:v>Payée</x:v>
      </x:c>
      <x:c r="N262" t="str"/>
    </x:row>
    <x:row r="263">
      <x:c r="A263" t="n">
        <x:v>46353</x:v>
      </x:c>
      <x:c r="B263" t="str">
        <x:v>DEP-0262</x:v>
      </x:c>
      <x:c r="C263" t="str">
        <x:v>Téléphone</x:v>
      </x:c>
      <x:c r="D263" t="str">
        <x:v>Mobile</x:v>
      </x:c>
      <x:c r="E263" t="str">
        <x:v>Fixe</x:v>
      </x:c>
      <x:c r="F263" t="str">
        <x:v>Dépense téléphone</x:v>
      </x:c>
      <x:c r="G263" t="str">
        <x:v>Free</x:v>
      </x:c>
      <x:c r="H263" t="str">
        <x:v>Espèces</x:v>
      </x:c>
      <x:c r="I263" t="n">
        <x:v>543.41</x:v>
      </x:c>
      <x:c r="J263" t="n">
        <x:v>5.5</x:v>
      </x:c>
      <x:c r="K263" t="n">
        <x:f>I263*(1+J263/100)</x:f>
        <x:v>573.2975499999999</x:v>
      </x:c>
      <x:c r="L263" t="str">
        <x:v>Téléphone</x:v>
      </x:c>
      <x:c r="M263" t="str">
        <x:v>Payée</x:v>
      </x:c>
      <x:c r="N263" t="str"/>
    </x:row>
    <x:row r="264">
      <x:c r="A264" t="n">
        <x:v>46317</x:v>
      </x:c>
      <x:c r="B264" t="str">
        <x:v>DEP-0263</x:v>
      </x:c>
      <x:c r="C264" t="str">
        <x:v>Santé</x:v>
      </x:c>
      <x:c r="D264" t="str">
        <x:v>Pharmacie</x:v>
      </x:c>
      <x:c r="E264" t="str">
        <x:v>Variable</x:v>
      </x:c>
      <x:c r="F264" t="str">
        <x:v>Dépense santé</x:v>
      </x:c>
      <x:c r="G264" t="str">
        <x:v>EDF</x:v>
      </x:c>
      <x:c r="H264" t="str">
        <x:v>Carte bancaire</x:v>
      </x:c>
      <x:c r="I264" t="n">
        <x:v>110.44</x:v>
      </x:c>
      <x:c r="J264" t="n">
        <x:v>0</x:v>
      </x:c>
      <x:c r="K264" t="n">
        <x:f>I264*(1+J264/100)</x:f>
        <x:v>110.44</x:v>
      </x:c>
      <x:c r="L264" t="str">
        <x:v>Santé</x:v>
      </x:c>
      <x:c r="M264" t="str">
        <x:v>À vérifier</x:v>
      </x:c>
      <x:c r="N264" t="str"/>
    </x:row>
    <x:row r="265">
      <x:c r="A265" t="n">
        <x:v>46374</x:v>
      </x:c>
      <x:c r="B265" t="str">
        <x:v>DEP-0264</x:v>
      </x:c>
      <x:c r="C265" t="str">
        <x:v>Internet</x:v>
      </x:c>
      <x:c r="D265" t="str">
        <x:v>Fibre</x:v>
      </x:c>
      <x:c r="E265" t="str">
        <x:v>Fixe</x:v>
      </x:c>
      <x:c r="F265" t="str">
        <x:v>Dépense internet</x:v>
      </x:c>
      <x:c r="G265" t="str">
        <x:v>Doctolib</x:v>
      </x:c>
      <x:c r="H265" t="str">
        <x:v>Espèces</x:v>
      </x:c>
      <x:c r="I265" t="n">
        <x:v>83.72</x:v>
      </x:c>
      <x:c r="J265" t="n">
        <x:v>5.5</x:v>
      </x:c>
      <x:c r="K265" t="n">
        <x:f>I265*(1+J265/100)</x:f>
        <x:v>88.32459999999999</x:v>
      </x:c>
      <x:c r="L265" t="str">
        <x:v>Internet</x:v>
      </x:c>
      <x:c r="M265" t="str">
        <x:v>En attente</x:v>
      </x:c>
      <x:c r="N265" t="str"/>
    </x:row>
    <x:row r="266">
      <x:c r="A266" t="n">
        <x:v>46310</x:v>
      </x:c>
      <x:c r="B266" t="str">
        <x:v>DEP-0265</x:v>
      </x:c>
      <x:c r="C266" t="str">
        <x:v>Énergie</x:v>
      </x:c>
      <x:c r="D266" t="str">
        <x:v>Électricité</x:v>
      </x:c>
      <x:c r="E266" t="str">
        <x:v>Fixe</x:v>
      </x:c>
      <x:c r="F266" t="str">
        <x:v>Dépense énergie</x:v>
      </x:c>
      <x:c r="G266" t="str">
        <x:v>Decathlon</x:v>
      </x:c>
      <x:c r="H266" t="str">
        <x:v>Chèque</x:v>
      </x:c>
      <x:c r="I266" t="n">
        <x:v>435.59</x:v>
      </x:c>
      <x:c r="J266" t="n">
        <x:v>5.5</x:v>
      </x:c>
      <x:c r="K266" t="n">
        <x:f>I266*(1+J266/100)</x:f>
        <x:v>459.54744999999997</x:v>
      </x:c>
      <x:c r="L266" t="str">
        <x:v>Énergie</x:v>
      </x:c>
      <x:c r="M266" t="str">
        <x:v>En attente</x:v>
      </x:c>
      <x:c r="N266" t="str"/>
    </x:row>
    <x:row r="267">
      <x:c r="A267" t="n">
        <x:v>46130</x:v>
      </x:c>
      <x:c r="B267" t="str">
        <x:v>DEP-0266</x:v>
      </x:c>
      <x:c r="C267" t="str">
        <x:v>Transport</x:v>
      </x:c>
      <x:c r="D267" t="str">
        <x:v>Carburant</x:v>
      </x:c>
      <x:c r="E267" t="str">
        <x:v>Variable</x:v>
      </x:c>
      <x:c r="F267" t="str">
        <x:v>Dépense transport</x:v>
      </x:c>
      <x:c r="G267" t="str">
        <x:v>Boulanger</x:v>
      </x:c>
      <x:c r="H267" t="str">
        <x:v>Chèque</x:v>
      </x:c>
      <x:c r="I267" t="n">
        <x:v>462.5</x:v>
      </x:c>
      <x:c r="J267" t="n">
        <x:v>5.5</x:v>
      </x:c>
      <x:c r="K267" t="n">
        <x:f>I267*(1+J267/100)</x:f>
        <x:v>487.93749999999994</x:v>
      </x:c>
      <x:c r="L267" t="str">
        <x:v>Transport</x:v>
      </x:c>
      <x:c r="M267" t="str">
        <x:v>Payée</x:v>
      </x:c>
      <x:c r="N267" t="str"/>
    </x:row>
    <x:row r="268">
      <x:c r="A268" t="n">
        <x:v>46173</x:v>
      </x:c>
      <x:c r="B268" t="str">
        <x:v>DEP-0267</x:v>
      </x:c>
      <x:c r="C268" t="str">
        <x:v>Shopping</x:v>
      </x:c>
      <x:c r="D268" t="str">
        <x:v>Vêtements</x:v>
      </x:c>
      <x:c r="E268" t="str">
        <x:v>Variable</x:v>
      </x:c>
      <x:c r="F268" t="str">
        <x:v>Dépense shopping</x:v>
      </x:c>
      <x:c r="G268" t="str">
        <x:v>Free</x:v>
      </x:c>
      <x:c r="H268" t="str">
        <x:v>PayPal</x:v>
      </x:c>
      <x:c r="I268" t="n">
        <x:v>495.17</x:v>
      </x:c>
      <x:c r="J268" t="n">
        <x:v>10</x:v>
      </x:c>
      <x:c r="K268" t="n">
        <x:f>I268*(1+J268/100)</x:f>
        <x:v>544.687</x:v>
      </x:c>
      <x:c r="L268" t="str">
        <x:v>Shopping</x:v>
      </x:c>
      <x:c r="M268" t="str">
        <x:v>Payée</x:v>
      </x:c>
      <x:c r="N268" t="str"/>
    </x:row>
    <x:row r="269">
      <x:c r="A269" t="n">
        <x:v>46193</x:v>
      </x:c>
      <x:c r="B269" t="str">
        <x:v>DEP-0268</x:v>
      </x:c>
      <x:c r="C269" t="str">
        <x:v>Santé</x:v>
      </x:c>
      <x:c r="D269" t="str">
        <x:v>Pharmacie</x:v>
      </x:c>
      <x:c r="E269" t="str">
        <x:v>Variable</x:v>
      </x:c>
      <x:c r="F269" t="str">
        <x:v>Dépense santé</x:v>
      </x:c>
      <x:c r="G269" t="str">
        <x:v>Amazon</x:v>
      </x:c>
      <x:c r="H269" t="str">
        <x:v>Prélèvement</x:v>
      </x:c>
      <x:c r="I269" t="n">
        <x:v>639.22</x:v>
      </x:c>
      <x:c r="J269" t="n">
        <x:v>5.5</x:v>
      </x:c>
      <x:c r="K269" t="n">
        <x:f>I269*(1+J269/100)</x:f>
        <x:v>674.3771</x:v>
      </x:c>
      <x:c r="L269" t="str">
        <x:v>Santé</x:v>
      </x:c>
      <x:c r="M269" t="str">
        <x:v>En attente</x:v>
      </x:c>
      <x:c r="N269" t="str"/>
    </x:row>
    <x:row r="270">
      <x:c r="A270" t="n">
        <x:v>46331</x:v>
      </x:c>
      <x:c r="B270" t="str">
        <x:v>DEP-0269</x:v>
      </x:c>
      <x:c r="C270" t="str">
        <x:v>Énergie</x:v>
      </x:c>
      <x:c r="D270" t="str">
        <x:v>Électricité</x:v>
      </x:c>
      <x:c r="E270" t="str">
        <x:v>Fixe</x:v>
      </x:c>
      <x:c r="F270" t="str">
        <x:v>Dépense énergie</x:v>
      </x:c>
      <x:c r="G270" t="str">
        <x:v>SNCF</x:v>
      </x:c>
      <x:c r="H270" t="str">
        <x:v>Espèces</x:v>
      </x:c>
      <x:c r="I270" t="n">
        <x:v>57.16</x:v>
      </x:c>
      <x:c r="J270" t="n">
        <x:v>0</x:v>
      </x:c>
      <x:c r="K270" t="n">
        <x:f>I270*(1+J270/100)</x:f>
        <x:v>57.16</x:v>
      </x:c>
      <x:c r="L270" t="str">
        <x:v>Énergie</x:v>
      </x:c>
      <x:c r="M270" t="str">
        <x:v>Payée</x:v>
      </x:c>
      <x:c r="N270" t="str"/>
    </x:row>
    <x:row r="271">
      <x:c r="A271" t="n">
        <x:v>46047</x:v>
      </x:c>
      <x:c r="B271" t="str">
        <x:v>DEP-0270</x:v>
      </x:c>
      <x:c r="C271" t="str">
        <x:v>Santé</x:v>
      </x:c>
      <x:c r="D271" t="str">
        <x:v>Pharmacie</x:v>
      </x:c>
      <x:c r="E271" t="str">
        <x:v>Variable</x:v>
      </x:c>
      <x:c r="F271" t="str">
        <x:v>Dépense santé</x:v>
      </x:c>
      <x:c r="G271" t="str">
        <x:v>SNCF</x:v>
      </x:c>
      <x:c r="H271" t="str">
        <x:v>Espèces</x:v>
      </x:c>
      <x:c r="I271" t="n">
        <x:v>284.97</x:v>
      </x:c>
      <x:c r="J271" t="n">
        <x:v>20</x:v>
      </x:c>
      <x:c r="K271" t="n">
        <x:f>I271*(1+J271/100)</x:f>
        <x:v>341.964</x:v>
      </x:c>
      <x:c r="L271" t="str">
        <x:v>Santé</x:v>
      </x:c>
      <x:c r="M271" t="str">
        <x:v>Payée</x:v>
      </x:c>
      <x:c r="N271" t="str"/>
    </x:row>
    <x:row r="272">
      <x:c r="A272" t="n">
        <x:v>46116</x:v>
      </x:c>
      <x:c r="B272" t="str">
        <x:v>DEP-0271</x:v>
      </x:c>
      <x:c r="C272" t="str">
        <x:v>Téléphone</x:v>
      </x:c>
      <x:c r="D272" t="str">
        <x:v>Mobile</x:v>
      </x:c>
      <x:c r="E272" t="str">
        <x:v>Fixe</x:v>
      </x:c>
      <x:c r="F272" t="str">
        <x:v>Dépense téléphone</x:v>
      </x:c>
      <x:c r="G272" t="str">
        <x:v>AXA</x:v>
      </x:c>
      <x:c r="H272" t="str">
        <x:v>Prélèvement</x:v>
      </x:c>
      <x:c r="I272" t="n">
        <x:v>166.02</x:v>
      </x:c>
      <x:c r="J272" t="n">
        <x:v>20</x:v>
      </x:c>
      <x:c r="K272" t="n">
        <x:f>I272*(1+J272/100)</x:f>
        <x:v>199.22400000000002</x:v>
      </x:c>
      <x:c r="L272" t="str">
        <x:v>Téléphone</x:v>
      </x:c>
      <x:c r="M272" t="str">
        <x:v>Payée</x:v>
      </x:c>
      <x:c r="N272" t="str"/>
    </x:row>
    <x:row r="273">
      <x:c r="A273" t="n">
        <x:v>46068</x:v>
      </x:c>
      <x:c r="B273" t="str">
        <x:v>DEP-0272</x:v>
      </x:c>
      <x:c r="C273" t="str">
        <x:v>Loisirs</x:v>
      </x:c>
      <x:c r="D273" t="str">
        <x:v>Restaurant</x:v>
      </x:c>
      <x:c r="E273" t="str">
        <x:v>Variable</x:v>
      </x:c>
      <x:c r="F273" t="str">
        <x:v>Dépense loisirs</x:v>
      </x:c>
      <x:c r="G273" t="str">
        <x:v>AXA</x:v>
      </x:c>
      <x:c r="H273" t="str">
        <x:v>Carte bancaire</x:v>
      </x:c>
      <x:c r="I273" t="n">
        <x:v>413.65</x:v>
      </x:c>
      <x:c r="J273" t="n">
        <x:v>10</x:v>
      </x:c>
      <x:c r="K273" t="n">
        <x:f>I273*(1+J273/100)</x:f>
        <x:v>455.015</x:v>
      </x:c>
      <x:c r="L273" t="str">
        <x:v>Loisirs</x:v>
      </x:c>
      <x:c r="M273" t="str">
        <x:v>Payée</x:v>
      </x:c>
      <x:c r="N273" t="str"/>
    </x:row>
    <x:row r="274">
      <x:c r="A274" t="n">
        <x:v>46163</x:v>
      </x:c>
      <x:c r="B274" t="str">
        <x:v>DEP-0273</x:v>
      </x:c>
      <x:c r="C274" t="str">
        <x:v>Divers</x:v>
      </x:c>
      <x:c r="D274" t="str">
        <x:v>Autre</x:v>
      </x:c>
      <x:c r="E274" t="str">
        <x:v>Variable</x:v>
      </x:c>
      <x:c r="F274" t="str">
        <x:v>Dépense divers</x:v>
      </x:c>
      <x:c r="G274" t="str">
        <x:v>Free</x:v>
      </x:c>
      <x:c r="H274" t="str">
        <x:v>PayPal</x:v>
      </x:c>
      <x:c r="I274" t="n">
        <x:v>211.95</x:v>
      </x:c>
      <x:c r="J274" t="n">
        <x:v>20</x:v>
      </x:c>
      <x:c r="K274" t="n">
        <x:f>I274*(1+J274/100)</x:f>
        <x:v>254.33999999999997</x:v>
      </x:c>
      <x:c r="L274" t="str">
        <x:v>Divers</x:v>
      </x:c>
      <x:c r="M274" t="str">
        <x:v>Payée</x:v>
      </x:c>
      <x:c r="N274" t="str"/>
    </x:row>
    <x:row r="275">
      <x:c r="A275" t="n">
        <x:v>46336</x:v>
      </x:c>
      <x:c r="B275" t="str">
        <x:v>DEP-0274</x:v>
      </x:c>
      <x:c r="C275" t="str">
        <x:v>Santé</x:v>
      </x:c>
      <x:c r="D275" t="str">
        <x:v>Pharmacie</x:v>
      </x:c>
      <x:c r="E275" t="str">
        <x:v>Variable</x:v>
      </x:c>
      <x:c r="F275" t="str">
        <x:v>Dépense santé</x:v>
      </x:c>
      <x:c r="G275" t="str">
        <x:v>Doctolib</x:v>
      </x:c>
      <x:c r="H275" t="str">
        <x:v>Chèque</x:v>
      </x:c>
      <x:c r="I275" t="n">
        <x:v>358.71</x:v>
      </x:c>
      <x:c r="J275" t="n">
        <x:v>5.5</x:v>
      </x:c>
      <x:c r="K275" t="n">
        <x:f>I275*(1+J275/100)</x:f>
        <x:v>378.43904999999995</x:v>
      </x:c>
      <x:c r="L275" t="str">
        <x:v>Santé</x:v>
      </x:c>
      <x:c r="M275" t="str">
        <x:v>Payée</x:v>
      </x:c>
      <x:c r="N275" t="str"/>
    </x:row>
    <x:row r="276">
      <x:c r="A276" t="n">
        <x:v>46196</x:v>
      </x:c>
      <x:c r="B276" t="str">
        <x:v>DEP-0275</x:v>
      </x:c>
      <x:c r="C276" t="str">
        <x:v>Éducation</x:v>
      </x:c>
      <x:c r="D276" t="str">
        <x:v>Formation</x:v>
      </x:c>
      <x:c r="E276" t="str">
        <x:v>Variable</x:v>
      </x:c>
      <x:c r="F276" t="str">
        <x:v>Dépense éducation</x:v>
      </x:c>
      <x:c r="G276" t="str">
        <x:v>Carrefour</x:v>
      </x:c>
      <x:c r="H276" t="str">
        <x:v>Prélèvement</x:v>
      </x:c>
      <x:c r="I276" t="n">
        <x:v>452.43</x:v>
      </x:c>
      <x:c r="J276" t="n">
        <x:v>0</x:v>
      </x:c>
      <x:c r="K276" t="n">
        <x:f>I276*(1+J276/100)</x:f>
        <x:v>452.43</x:v>
      </x:c>
      <x:c r="L276" t="str">
        <x:v>Éducation</x:v>
      </x:c>
      <x:c r="M276" t="str">
        <x:v>En attente</x:v>
      </x:c>
      <x:c r="N276" t="str"/>
    </x:row>
    <x:row r="277">
      <x:c r="A277" t="n">
        <x:v>46222</x:v>
      </x:c>
      <x:c r="B277" t="str">
        <x:v>DEP-0276</x:v>
      </x:c>
      <x:c r="C277" t="str">
        <x:v>Internet</x:v>
      </x:c>
      <x:c r="D277" t="str">
        <x:v>Fibre</x:v>
      </x:c>
      <x:c r="E277" t="str">
        <x:v>Fixe</x:v>
      </x:c>
      <x:c r="F277" t="str">
        <x:v>Dépense internet</x:v>
      </x:c>
      <x:c r="G277" t="str">
        <x:v>Free</x:v>
      </x:c>
      <x:c r="H277" t="str">
        <x:v>Chèque</x:v>
      </x:c>
      <x:c r="I277" t="n">
        <x:v>452.14</x:v>
      </x:c>
      <x:c r="J277" t="n">
        <x:v>0</x:v>
      </x:c>
      <x:c r="K277" t="n">
        <x:f>I277*(1+J277/100)</x:f>
        <x:v>452.14</x:v>
      </x:c>
      <x:c r="L277" t="str">
        <x:v>Internet</x:v>
      </x:c>
      <x:c r="M277" t="str">
        <x:v>Payée</x:v>
      </x:c>
      <x:c r="N277" t="str"/>
    </x:row>
    <x:row r="278">
      <x:c r="A278" t="n">
        <x:v>46241</x:v>
      </x:c>
      <x:c r="B278" t="str">
        <x:v>DEP-0277</x:v>
      </x:c>
      <x:c r="C278" t="str">
        <x:v>Impôts</x:v>
      </x:c>
      <x:c r="D278" t="str">
        <x:v>Taxe</x:v>
      </x:c>
      <x:c r="E278" t="str">
        <x:v>Fixe</x:v>
      </x:c>
      <x:c r="F278" t="str">
        <x:v>Dépense impôts</x:v>
      </x:c>
      <x:c r="G278" t="str">
        <x:v>Decathlon</x:v>
      </x:c>
      <x:c r="H278" t="str">
        <x:v>Chèque</x:v>
      </x:c>
      <x:c r="I278" t="n">
        <x:v>169.68</x:v>
      </x:c>
      <x:c r="J278" t="n">
        <x:v>10</x:v>
      </x:c>
      <x:c r="K278" t="n">
        <x:f>I278*(1+J278/100)</x:f>
        <x:v>186.64800000000002</x:v>
      </x:c>
      <x:c r="L278" t="str">
        <x:v>Impôts</x:v>
      </x:c>
      <x:c r="M278" t="str">
        <x:v>En attente</x:v>
      </x:c>
      <x:c r="N278" t="str"/>
    </x:row>
    <x:row r="279">
      <x:c r="A279" t="n">
        <x:v>46149</x:v>
      </x:c>
      <x:c r="B279" t="str">
        <x:v>DEP-0278</x:v>
      </x:c>
      <x:c r="C279" t="str">
        <x:v>Éducation</x:v>
      </x:c>
      <x:c r="D279" t="str">
        <x:v>Formation</x:v>
      </x:c>
      <x:c r="E279" t="str">
        <x:v>Variable</x:v>
      </x:c>
      <x:c r="F279" t="str">
        <x:v>Dépense éducation</x:v>
      </x:c>
      <x:c r="G279" t="str">
        <x:v>Leroy Merlin</x:v>
      </x:c>
      <x:c r="H279" t="str">
        <x:v>Chèque</x:v>
      </x:c>
      <x:c r="I279" t="n">
        <x:v>75.95</x:v>
      </x:c>
      <x:c r="J279" t="n">
        <x:v>20</x:v>
      </x:c>
      <x:c r="K279" t="n">
        <x:f>I279*(1+J279/100)</x:f>
        <x:v>91.14</x:v>
      </x:c>
      <x:c r="L279" t="str">
        <x:v>Éducation</x:v>
      </x:c>
      <x:c r="M279" t="str">
        <x:v>Payée</x:v>
      </x:c>
      <x:c r="N279" t="str"/>
    </x:row>
    <x:row r="280">
      <x:c r="A280" t="n">
        <x:v>46026</x:v>
      </x:c>
      <x:c r="B280" t="str">
        <x:v>DEP-0279</x:v>
      </x:c>
      <x:c r="C280" t="str">
        <x:v>Divers</x:v>
      </x:c>
      <x:c r="D280" t="str">
        <x:v>Autre</x:v>
      </x:c>
      <x:c r="E280" t="str">
        <x:v>Variable</x:v>
      </x:c>
      <x:c r="F280" t="str">
        <x:v>Dépense divers</x:v>
      </x:c>
      <x:c r="G280" t="str">
        <x:v>Leroy Merlin</x:v>
      </x:c>
      <x:c r="H280" t="str">
        <x:v>Chèque</x:v>
      </x:c>
      <x:c r="I280" t="n">
        <x:v>307.31</x:v>
      </x:c>
      <x:c r="J280" t="n">
        <x:v>20</x:v>
      </x:c>
      <x:c r="K280" t="n">
        <x:f>I280*(1+J280/100)</x:f>
        <x:v>368.772</x:v>
      </x:c>
      <x:c r="L280" t="str">
        <x:v>Divers</x:v>
      </x:c>
      <x:c r="M280" t="str">
        <x:v>Payée</x:v>
      </x:c>
      <x:c r="N280" t="str"/>
    </x:row>
    <x:row r="281">
      <x:c r="A281" t="n">
        <x:v>46168</x:v>
      </x:c>
      <x:c r="B281" t="str">
        <x:v>DEP-0280</x:v>
      </x:c>
      <x:c r="C281" t="str">
        <x:v>Transport</x:v>
      </x:c>
      <x:c r="D281" t="str">
        <x:v>Carburant</x:v>
      </x:c>
      <x:c r="E281" t="str">
        <x:v>Variable</x:v>
      </x:c>
      <x:c r="F281" t="str">
        <x:v>Dépense transport</x:v>
      </x:c>
      <x:c r="G281" t="str">
        <x:v>Leroy Merlin</x:v>
      </x:c>
      <x:c r="H281" t="str">
        <x:v>Virement</x:v>
      </x:c>
      <x:c r="I281" t="n">
        <x:v>600.45</x:v>
      </x:c>
      <x:c r="J281" t="n">
        <x:v>0</x:v>
      </x:c>
      <x:c r="K281" t="n">
        <x:f>I281*(1+J281/100)</x:f>
        <x:v>600.45</x:v>
      </x:c>
      <x:c r="L281" t="str">
        <x:v>Transport</x:v>
      </x:c>
      <x:c r="M281" t="str">
        <x:v>À vérifier</x:v>
      </x:c>
      <x:c r="N281" t="str"/>
    </x:row>
    <x:row r="282">
      <x:c r="A282" t="n">
        <x:v>46196</x:v>
      </x:c>
      <x:c r="B282" t="str">
        <x:v>DEP-0281</x:v>
      </x:c>
      <x:c r="C282" t="str">
        <x:v>Loisirs</x:v>
      </x:c>
      <x:c r="D282" t="str">
        <x:v>Restaurant</x:v>
      </x:c>
      <x:c r="E282" t="str">
        <x:v>Variable</x:v>
      </x:c>
      <x:c r="F282" t="str">
        <x:v>Dépense loisirs</x:v>
      </x:c>
      <x:c r="G282" t="str">
        <x:v>AXA</x:v>
      </x:c>
      <x:c r="H282" t="str">
        <x:v>Prélèvement</x:v>
      </x:c>
      <x:c r="I282" t="n">
        <x:v>493.76</x:v>
      </x:c>
      <x:c r="J282" t="n">
        <x:v>10</x:v>
      </x:c>
      <x:c r="K282" t="n">
        <x:f>I282*(1+J282/100)</x:f>
        <x:v>543.1360000000001</x:v>
      </x:c>
      <x:c r="L282" t="str">
        <x:v>Loisirs</x:v>
      </x:c>
      <x:c r="M282" t="str">
        <x:v>Payée</x:v>
      </x:c>
      <x:c r="N282" t="str"/>
    </x:row>
    <x:row r="283">
      <x:c r="A283" t="n">
        <x:v>46209</x:v>
      </x:c>
      <x:c r="B283" t="str">
        <x:v>DEP-0282</x:v>
      </x:c>
      <x:c r="C283" t="str">
        <x:v>Éducation</x:v>
      </x:c>
      <x:c r="D283" t="str">
        <x:v>Formation</x:v>
      </x:c>
      <x:c r="E283" t="str">
        <x:v>Variable</x:v>
      </x:c>
      <x:c r="F283" t="str">
        <x:v>Dépense éducation</x:v>
      </x:c>
      <x:c r="G283" t="str">
        <x:v>Intermarché</x:v>
      </x:c>
      <x:c r="H283" t="str">
        <x:v>Virement</x:v>
      </x:c>
      <x:c r="I283" t="n">
        <x:v>182.34</x:v>
      </x:c>
      <x:c r="J283" t="n">
        <x:v>20</x:v>
      </x:c>
      <x:c r="K283" t="n">
        <x:f>I283*(1+J283/100)</x:f>
        <x:v>218.808</x:v>
      </x:c>
      <x:c r="L283" t="str">
        <x:v>Éducation</x:v>
      </x:c>
      <x:c r="M283" t="str">
        <x:v>À vérifier</x:v>
      </x:c>
      <x:c r="N283" t="str"/>
    </x:row>
    <x:row r="284">
      <x:c r="A284" t="n">
        <x:v>46384</x:v>
      </x:c>
      <x:c r="B284" t="str">
        <x:v>DEP-0283</x:v>
      </x:c>
      <x:c r="C284" t="str">
        <x:v>Logement</x:v>
      </x:c>
      <x:c r="D284" t="str">
        <x:v>Loyer</x:v>
      </x:c>
      <x:c r="E284" t="str">
        <x:v>Fixe</x:v>
      </x:c>
      <x:c r="F284" t="str">
        <x:v>Dépense logement</x:v>
      </x:c>
      <x:c r="G284" t="str">
        <x:v>Intermarché</x:v>
      </x:c>
      <x:c r="H284" t="str">
        <x:v>Carte bancaire</x:v>
      </x:c>
      <x:c r="I284" t="n">
        <x:v>575.74</x:v>
      </x:c>
      <x:c r="J284" t="n">
        <x:v>0</x:v>
      </x:c>
      <x:c r="K284" t="n">
        <x:f>I284*(1+J284/100)</x:f>
        <x:v>575.74</x:v>
      </x:c>
      <x:c r="L284" t="str">
        <x:v>Logement</x:v>
      </x:c>
      <x:c r="M284" t="str">
        <x:v>À vérifier</x:v>
      </x:c>
      <x:c r="N284" t="str"/>
    </x:row>
    <x:row r="285">
      <x:c r="A285" t="n">
        <x:v>46114</x:v>
      </x:c>
      <x:c r="B285" t="str">
        <x:v>DEP-0284</x:v>
      </x:c>
      <x:c r="C285" t="str">
        <x:v>Impôts</x:v>
      </x:c>
      <x:c r="D285" t="str">
        <x:v>Taxe</x:v>
      </x:c>
      <x:c r="E285" t="str">
        <x:v>Fixe</x:v>
      </x:c>
      <x:c r="F285" t="str">
        <x:v>Dépense impôts</x:v>
      </x:c>
      <x:c r="G285" t="str">
        <x:v>Orange</x:v>
      </x:c>
      <x:c r="H285" t="str">
        <x:v>Carte bancaire</x:v>
      </x:c>
      <x:c r="I285" t="n">
        <x:v>312.65</x:v>
      </x:c>
      <x:c r="J285" t="n">
        <x:v>0</x:v>
      </x:c>
      <x:c r="K285" t="n">
        <x:f>I285*(1+J285/100)</x:f>
        <x:v>312.65</x:v>
      </x:c>
      <x:c r="L285" t="str">
        <x:v>Impôts</x:v>
      </x:c>
      <x:c r="M285" t="str">
        <x:v>À vérifier</x:v>
      </x:c>
      <x:c r="N285" t="str"/>
    </x:row>
    <x:row r="286">
      <x:c r="A286" t="n">
        <x:v>46316</x:v>
      </x:c>
      <x:c r="B286" t="str">
        <x:v>DEP-0285</x:v>
      </x:c>
      <x:c r="C286" t="str">
        <x:v>Assurances</x:v>
      </x:c>
      <x:c r="D286" t="str">
        <x:v>Habitation</x:v>
      </x:c>
      <x:c r="E286" t="str">
        <x:v>Fixe</x:v>
      </x:c>
      <x:c r="F286" t="str">
        <x:v>Dépense assurances</x:v>
      </x:c>
      <x:c r="G286" t="str">
        <x:v>Boulanger</x:v>
      </x:c>
      <x:c r="H286" t="str">
        <x:v>Carte bancaire</x:v>
      </x:c>
      <x:c r="I286" t="n">
        <x:v>529.09</x:v>
      </x:c>
      <x:c r="J286" t="n">
        <x:v>0</x:v>
      </x:c>
      <x:c r="K286" t="n">
        <x:f>I286*(1+J286/100)</x:f>
        <x:v>529.09</x:v>
      </x:c>
      <x:c r="L286" t="str">
        <x:v>Assurances</x:v>
      </x:c>
      <x:c r="M286" t="str">
        <x:v>À vérifier</x:v>
      </x:c>
      <x:c r="N286" t="str"/>
    </x:row>
    <x:row r="287">
      <x:c r="A287" t="n">
        <x:v>46282</x:v>
      </x:c>
      <x:c r="B287" t="str">
        <x:v>DEP-0286</x:v>
      </x:c>
      <x:c r="C287" t="str">
        <x:v>Alimentation</x:v>
      </x:c>
      <x:c r="D287" t="str">
        <x:v>Courses</x:v>
      </x:c>
      <x:c r="E287" t="str">
        <x:v>Variable</x:v>
      </x:c>
      <x:c r="F287" t="str">
        <x:v>Dépense alimentation</x:v>
      </x:c>
      <x:c r="G287" t="str">
        <x:v>La Poste</x:v>
      </x:c>
      <x:c r="H287" t="str">
        <x:v>PayPal</x:v>
      </x:c>
      <x:c r="I287" t="n">
        <x:v>60.98</x:v>
      </x:c>
      <x:c r="J287" t="n">
        <x:v>0</x:v>
      </x:c>
      <x:c r="K287" t="n">
        <x:f>I287*(1+J287/100)</x:f>
        <x:v>60.98</x:v>
      </x:c>
      <x:c r="L287" t="str">
        <x:v>Alimentation</x:v>
      </x:c>
      <x:c r="M287" t="str">
        <x:v>Payée</x:v>
      </x:c>
      <x:c r="N287" t="str"/>
    </x:row>
    <x:row r="288">
      <x:c r="A288" t="n">
        <x:v>46362</x:v>
      </x:c>
      <x:c r="B288" t="str">
        <x:v>DEP-0287</x:v>
      </x:c>
      <x:c r="C288" t="str">
        <x:v>Shopping</x:v>
      </x:c>
      <x:c r="D288" t="str">
        <x:v>Vêtements</x:v>
      </x:c>
      <x:c r="E288" t="str">
        <x:v>Variable</x:v>
      </x:c>
      <x:c r="F288" t="str">
        <x:v>Dépense shopping</x:v>
      </x:c>
      <x:c r="G288" t="str">
        <x:v>Orange</x:v>
      </x:c>
      <x:c r="H288" t="str">
        <x:v>Chèque</x:v>
      </x:c>
      <x:c r="I288" t="n">
        <x:v>105.04</x:v>
      </x:c>
      <x:c r="J288" t="n">
        <x:v>20</x:v>
      </x:c>
      <x:c r="K288" t="n">
        <x:f>I288*(1+J288/100)</x:f>
        <x:v>126.048</x:v>
      </x:c>
      <x:c r="L288" t="str">
        <x:v>Shopping</x:v>
      </x:c>
      <x:c r="M288" t="str">
        <x:v>En attente</x:v>
      </x:c>
      <x:c r="N288" t="str"/>
    </x:row>
    <x:row r="289">
      <x:c r="A289" t="n">
        <x:v>46169</x:v>
      </x:c>
      <x:c r="B289" t="str">
        <x:v>DEP-0288</x:v>
      </x:c>
      <x:c r="C289" t="str">
        <x:v>Shopping</x:v>
      </x:c>
      <x:c r="D289" t="str">
        <x:v>Vêtements</x:v>
      </x:c>
      <x:c r="E289" t="str">
        <x:v>Variable</x:v>
      </x:c>
      <x:c r="F289" t="str">
        <x:v>Dépense shopping</x:v>
      </x:c>
      <x:c r="G289" t="str">
        <x:v>La Poste</x:v>
      </x:c>
      <x:c r="H289" t="str">
        <x:v>PayPal</x:v>
      </x:c>
      <x:c r="I289" t="n">
        <x:v>542.23</x:v>
      </x:c>
      <x:c r="J289" t="n">
        <x:v>5.5</x:v>
      </x:c>
      <x:c r="K289" t="n">
        <x:f>I289*(1+J289/100)</x:f>
        <x:v>572.05265</x:v>
      </x:c>
      <x:c r="L289" t="str">
        <x:v>Shopping</x:v>
      </x:c>
      <x:c r="M289" t="str">
        <x:v>En attente</x:v>
      </x:c>
      <x:c r="N289" t="str"/>
    </x:row>
    <x:row r="290">
      <x:c r="A290" t="n">
        <x:v>46067</x:v>
      </x:c>
      <x:c r="B290" t="str">
        <x:v>DEP-0289</x:v>
      </x:c>
      <x:c r="C290" t="str">
        <x:v>Énergie</x:v>
      </x:c>
      <x:c r="D290" t="str">
        <x:v>Électricité</x:v>
      </x:c>
      <x:c r="E290" t="str">
        <x:v>Fixe</x:v>
      </x:c>
      <x:c r="F290" t="str">
        <x:v>Dépense énergie</x:v>
      </x:c>
      <x:c r="G290" t="str">
        <x:v>SNCF</x:v>
      </x:c>
      <x:c r="H290" t="str">
        <x:v>Virement</x:v>
      </x:c>
      <x:c r="I290" t="n">
        <x:v>473.57</x:v>
      </x:c>
      <x:c r="J290" t="n">
        <x:v>20</x:v>
      </x:c>
      <x:c r="K290" t="n">
        <x:f>I290*(1+J290/100)</x:f>
        <x:v>568.284</x:v>
      </x:c>
      <x:c r="L290" t="str">
        <x:v>Énergie</x:v>
      </x:c>
      <x:c r="M290" t="str">
        <x:v>Payée</x:v>
      </x:c>
      <x:c r="N290" t="str"/>
    </x:row>
    <x:row r="291">
      <x:c r="A291" t="n">
        <x:v>46140</x:v>
      </x:c>
      <x:c r="B291" t="str">
        <x:v>DEP-0290</x:v>
      </x:c>
      <x:c r="C291" t="str">
        <x:v>Téléphone</x:v>
      </x:c>
      <x:c r="D291" t="str">
        <x:v>Mobile</x:v>
      </x:c>
      <x:c r="E291" t="str">
        <x:v>Fixe</x:v>
      </x:c>
      <x:c r="F291" t="str">
        <x:v>Dépense téléphone</x:v>
      </x:c>
      <x:c r="G291" t="str">
        <x:v>EDF</x:v>
      </x:c>
      <x:c r="H291" t="str">
        <x:v>Prélèvement</x:v>
      </x:c>
      <x:c r="I291" t="n">
        <x:v>148.3</x:v>
      </x:c>
      <x:c r="J291" t="n">
        <x:v>20</x:v>
      </x:c>
      <x:c r="K291" t="n">
        <x:f>I291*(1+J291/100)</x:f>
        <x:v>177.96</x:v>
      </x:c>
      <x:c r="L291" t="str">
        <x:v>Téléphone</x:v>
      </x:c>
      <x:c r="M291" t="str">
        <x:v>Payée</x:v>
      </x:c>
      <x:c r="N291" t="str"/>
    </x:row>
    <x:row r="292">
      <x:c r="A292" t="n">
        <x:v>46149</x:v>
      </x:c>
      <x:c r="B292" t="str">
        <x:v>DEP-0291</x:v>
      </x:c>
      <x:c r="C292" t="str">
        <x:v>Divers</x:v>
      </x:c>
      <x:c r="D292" t="str">
        <x:v>Autre</x:v>
      </x:c>
      <x:c r="E292" t="str">
        <x:v>Variable</x:v>
      </x:c>
      <x:c r="F292" t="str">
        <x:v>Dépense divers</x:v>
      </x:c>
      <x:c r="G292" t="str">
        <x:v>AXA</x:v>
      </x:c>
      <x:c r="H292" t="str">
        <x:v>PayPal</x:v>
      </x:c>
      <x:c r="I292" t="n">
        <x:v>151.02</x:v>
      </x:c>
      <x:c r="J292" t="n">
        <x:v>20</x:v>
      </x:c>
      <x:c r="K292" t="n">
        <x:f>I292*(1+J292/100)</x:f>
        <x:v>181.22400000000002</x:v>
      </x:c>
      <x:c r="L292" t="str">
        <x:v>Divers</x:v>
      </x:c>
      <x:c r="M292" t="str">
        <x:v>Payée</x:v>
      </x:c>
      <x:c r="N292" t="str"/>
    </x:row>
    <x:row r="293">
      <x:c r="A293" t="n">
        <x:v>46317</x:v>
      </x:c>
      <x:c r="B293" t="str">
        <x:v>DEP-0292</x:v>
      </x:c>
      <x:c r="C293" t="str">
        <x:v>Assurances</x:v>
      </x:c>
      <x:c r="D293" t="str">
        <x:v>Habitation</x:v>
      </x:c>
      <x:c r="E293" t="str">
        <x:v>Fixe</x:v>
      </x:c>
      <x:c r="F293" t="str">
        <x:v>Dépense assurances</x:v>
      </x:c>
      <x:c r="G293" t="str">
        <x:v>Boulanger</x:v>
      </x:c>
      <x:c r="H293" t="str">
        <x:v>Chèque</x:v>
      </x:c>
      <x:c r="I293" t="n">
        <x:v>612.42</x:v>
      </x:c>
      <x:c r="J293" t="n">
        <x:v>5.5</x:v>
      </x:c>
      <x:c r="K293" t="n">
        <x:f>I293*(1+J293/100)</x:f>
        <x:v>646.1030999999999</x:v>
      </x:c>
      <x:c r="L293" t="str">
        <x:v>Assurances</x:v>
      </x:c>
      <x:c r="M293" t="str">
        <x:v>Payée</x:v>
      </x:c>
      <x:c r="N293" t="str"/>
    </x:row>
    <x:row r="294">
      <x:c r="A294" t="n">
        <x:v>46030</x:v>
      </x:c>
      <x:c r="B294" t="str">
        <x:v>DEP-0293</x:v>
      </x:c>
      <x:c r="C294" t="str">
        <x:v>Divers</x:v>
      </x:c>
      <x:c r="D294" t="str">
        <x:v>Autre</x:v>
      </x:c>
      <x:c r="E294" t="str">
        <x:v>Variable</x:v>
      </x:c>
      <x:c r="F294" t="str">
        <x:v>Dépense divers</x:v>
      </x:c>
      <x:c r="G294" t="str">
        <x:v>Decathlon</x:v>
      </x:c>
      <x:c r="H294" t="str">
        <x:v>Carte bancaire</x:v>
      </x:c>
      <x:c r="I294" t="n">
        <x:v>323.78</x:v>
      </x:c>
      <x:c r="J294" t="n">
        <x:v>10</x:v>
      </x:c>
      <x:c r="K294" t="n">
        <x:f>I294*(1+J294/100)</x:f>
        <x:v>356.158</x:v>
      </x:c>
      <x:c r="L294" t="str">
        <x:v>Divers</x:v>
      </x:c>
      <x:c r="M294" t="str">
        <x:v>En attente</x:v>
      </x:c>
      <x:c r="N294" t="str"/>
    </x:row>
    <x:row r="295">
      <x:c r="A295" t="n">
        <x:v>46054</x:v>
      </x:c>
      <x:c r="B295" t="str">
        <x:v>DEP-0294</x:v>
      </x:c>
      <x:c r="C295" t="str">
        <x:v>Éducation</x:v>
      </x:c>
      <x:c r="D295" t="str">
        <x:v>Formation</x:v>
      </x:c>
      <x:c r="E295" t="str">
        <x:v>Variable</x:v>
      </x:c>
      <x:c r="F295" t="str">
        <x:v>Dépense éducation</x:v>
      </x:c>
      <x:c r="G295" t="str">
        <x:v>Orange</x:v>
      </x:c>
      <x:c r="H295" t="str">
        <x:v>Carte bancaire</x:v>
      </x:c>
      <x:c r="I295" t="n">
        <x:v>616.33</x:v>
      </x:c>
      <x:c r="J295" t="n">
        <x:v>20</x:v>
      </x:c>
      <x:c r="K295" t="n">
        <x:f>I295*(1+J295/100)</x:f>
        <x:v>739.596</x:v>
      </x:c>
      <x:c r="L295" t="str">
        <x:v>Éducation</x:v>
      </x:c>
      <x:c r="M295" t="str">
        <x:v>Payée</x:v>
      </x:c>
      <x:c r="N295" t="str"/>
    </x:row>
    <x:row r="296">
      <x:c r="A296" t="n">
        <x:v>46288</x:v>
      </x:c>
      <x:c r="B296" t="str">
        <x:v>DEP-0295</x:v>
      </x:c>
      <x:c r="C296" t="str">
        <x:v>Santé</x:v>
      </x:c>
      <x:c r="D296" t="str">
        <x:v>Pharmacie</x:v>
      </x:c>
      <x:c r="E296" t="str">
        <x:v>Variable</x:v>
      </x:c>
      <x:c r="F296" t="str">
        <x:v>Dépense santé</x:v>
      </x:c>
      <x:c r="G296" t="str">
        <x:v>SNCF</x:v>
      </x:c>
      <x:c r="H296" t="str">
        <x:v>Chèque</x:v>
      </x:c>
      <x:c r="I296" t="n">
        <x:v>192.7</x:v>
      </x:c>
      <x:c r="J296" t="n">
        <x:v>0</x:v>
      </x:c>
      <x:c r="K296" t="n">
        <x:f>I296*(1+J296/100)</x:f>
        <x:v>192.7</x:v>
      </x:c>
      <x:c r="L296" t="str">
        <x:v>Santé</x:v>
      </x:c>
      <x:c r="M296" t="str">
        <x:v>En attente</x:v>
      </x:c>
      <x:c r="N296" t="str"/>
    </x:row>
    <x:row r="297">
      <x:c r="A297" t="n">
        <x:v>46343</x:v>
      </x:c>
      <x:c r="B297" t="str">
        <x:v>DEP-0296</x:v>
      </x:c>
      <x:c r="C297" t="str">
        <x:v>Santé</x:v>
      </x:c>
      <x:c r="D297" t="str">
        <x:v>Pharmacie</x:v>
      </x:c>
      <x:c r="E297" t="str">
        <x:v>Variable</x:v>
      </x:c>
      <x:c r="F297" t="str">
        <x:v>Dépense santé</x:v>
      </x:c>
      <x:c r="G297" t="str">
        <x:v>Leroy Merlin</x:v>
      </x:c>
      <x:c r="H297" t="str">
        <x:v>Carte bancaire</x:v>
      </x:c>
      <x:c r="I297" t="n">
        <x:v>411.22</x:v>
      </x:c>
      <x:c r="J297" t="n">
        <x:v>20</x:v>
      </x:c>
      <x:c r="K297" t="n">
        <x:f>I297*(1+J297/100)</x:f>
        <x:v>493.464</x:v>
      </x:c>
      <x:c r="L297" t="str">
        <x:v>Santé</x:v>
      </x:c>
      <x:c r="M297" t="str">
        <x:v>En attente</x:v>
      </x:c>
      <x:c r="N297" t="str"/>
    </x:row>
    <x:row r="298">
      <x:c r="A298" t="n">
        <x:v>46023</x:v>
      </x:c>
      <x:c r="B298" t="str">
        <x:v>DEP-0297</x:v>
      </x:c>
      <x:c r="C298" t="str">
        <x:v>Impôts</x:v>
      </x:c>
      <x:c r="D298" t="str">
        <x:v>Taxe</x:v>
      </x:c>
      <x:c r="E298" t="str">
        <x:v>Fixe</x:v>
      </x:c>
      <x:c r="F298" t="str">
        <x:v>Dépense impôts</x:v>
      </x:c>
      <x:c r="G298" t="str">
        <x:v>Boulanger</x:v>
      </x:c>
      <x:c r="H298" t="str">
        <x:v>PayPal</x:v>
      </x:c>
      <x:c r="I298" t="n">
        <x:v>266.92</x:v>
      </x:c>
      <x:c r="J298" t="n">
        <x:v>0</x:v>
      </x:c>
      <x:c r="K298" t="n">
        <x:f>I298*(1+J298/100)</x:f>
        <x:v>266.92</x:v>
      </x:c>
      <x:c r="L298" t="str">
        <x:v>Impôts</x:v>
      </x:c>
      <x:c r="M298" t="str">
        <x:v>Payée</x:v>
      </x:c>
      <x:c r="N298" t="str"/>
    </x:row>
    <x:row r="299">
      <x:c r="A299" t="n">
        <x:v>46348</x:v>
      </x:c>
      <x:c r="B299" t="str">
        <x:v>DEP-0298</x:v>
      </x:c>
      <x:c r="C299" t="str">
        <x:v>Logement</x:v>
      </x:c>
      <x:c r="D299" t="str">
        <x:v>Loyer</x:v>
      </x:c>
      <x:c r="E299" t="str">
        <x:v>Fixe</x:v>
      </x:c>
      <x:c r="F299" t="str">
        <x:v>Dépense logement</x:v>
      </x:c>
      <x:c r="G299" t="str">
        <x:v>TotalEnergies</x:v>
      </x:c>
      <x:c r="H299" t="str">
        <x:v>Prélèvement</x:v>
      </x:c>
      <x:c r="I299" t="n">
        <x:v>483.81</x:v>
      </x:c>
      <x:c r="J299" t="n">
        <x:v>20</x:v>
      </x:c>
      <x:c r="K299" t="n">
        <x:f>I299*(1+J299/100)</x:f>
        <x:v>580.572</x:v>
      </x:c>
      <x:c r="L299" t="str">
        <x:v>Logement</x:v>
      </x:c>
      <x:c r="M299" t="str">
        <x:v>Payée</x:v>
      </x:c>
      <x:c r="N299" t="str"/>
    </x:row>
    <x:row r="300">
      <x:c r="A300" t="n">
        <x:v>46361</x:v>
      </x:c>
      <x:c r="B300" t="str">
        <x:v>DEP-0299</x:v>
      </x:c>
      <x:c r="C300" t="str">
        <x:v>Alimentation</x:v>
      </x:c>
      <x:c r="D300" t="str">
        <x:v>Courses</x:v>
      </x:c>
      <x:c r="E300" t="str">
        <x:v>Variable</x:v>
      </x:c>
      <x:c r="F300" t="str">
        <x:v>Dépense alimentation</x:v>
      </x:c>
      <x:c r="G300" t="str">
        <x:v>Leroy Merlin</x:v>
      </x:c>
      <x:c r="H300" t="str">
        <x:v>Chèque</x:v>
      </x:c>
      <x:c r="I300" t="n">
        <x:v>533.08</x:v>
      </x:c>
      <x:c r="J300" t="n">
        <x:v>20</x:v>
      </x:c>
      <x:c r="K300" t="n">
        <x:f>I300*(1+J300/100)</x:f>
        <x:v>639.696</x:v>
      </x:c>
      <x:c r="L300" t="str">
        <x:v>Alimentation</x:v>
      </x:c>
      <x:c r="M300" t="str">
        <x:v>Payée</x:v>
      </x:c>
      <x:c r="N300" t="str"/>
    </x:row>
    <x:row r="301">
      <x:c r="A301" t="n">
        <x:v>46087</x:v>
      </x:c>
      <x:c r="B301" t="str">
        <x:v>DEP-0300</x:v>
      </x:c>
      <x:c r="C301" t="str">
        <x:v>Éducation</x:v>
      </x:c>
      <x:c r="D301" t="str">
        <x:v>Formation</x:v>
      </x:c>
      <x:c r="E301" t="str">
        <x:v>Variable</x:v>
      </x:c>
      <x:c r="F301" t="str">
        <x:v>Dépense éducation</x:v>
      </x:c>
      <x:c r="G301" t="str">
        <x:v>Boulanger</x:v>
      </x:c>
      <x:c r="H301" t="str">
        <x:v>Virement</x:v>
      </x:c>
      <x:c r="I301" t="n">
        <x:v>96.69</x:v>
      </x:c>
      <x:c r="J301" t="n">
        <x:v>10</x:v>
      </x:c>
      <x:c r="K301" t="n">
        <x:f>I301*(1+J301/100)</x:f>
        <x:v>106.35900000000001</x:v>
      </x:c>
      <x:c r="L301" t="str">
        <x:v>Éducation</x:v>
      </x:c>
      <x:c r="M301" t="str">
        <x:v>Payée</x:v>
      </x:c>
      <x:c r="N301" t="str"/>
    </x:row>
  </x:sheetData>
  <x:conditionalFormatting sqref="K2:K301">
    <x:cfRule type="dataBar" priority="1">
      <x:dataBar>
        <x:cfvo type="min"/>
        <x:cfvo type="max"/>
        <x:color rgb="FF2E8B57"/>
      </x:dataBar>
      <x:extLst>
        <x:ext xmlns:x14="http://schemas.microsoft.com/office/spreadsheetml/2009/9/main" uri="{B025F937-C7B1-47D3-B67F-A62EFF666E3E}">
          <x14:id>{2D6745CA-923D-921A-CD69-6420D5D98E73}</x14:id>
        </x:ext>
      </x:extLst>
    </x:cfRule>
  </x:conditionalFormatting>
  <x:conditionalFormatting sqref="M2:M301">
    <x:cfRule type="expression" dxfId="0" priority="2">
      <x:formula>M2="En attente"</x:formula>
    </x:cfRule>
    <x:cfRule type="expression" dxfId="1" priority="3">
      <x:formula>M2="À vérifier"</x:formula>
    </x:cfRule>
    <x:cfRule type="expression" dxfId="2" priority="4">
      <x:formula>M2="Annulée"</x:formula>
    </x:cfRule>
  </x:conditionalFormatting>
  <x:dataValidations count="7">
    <x:dataValidation type="list" sqref="C2:C600">
      <x:formula1>'Paramètres'!$A$2:$A$14</x:formula1>
    </x:dataValidation>
    <x:dataValidation type="list" sqref="D2:D600">
      <x:formula1>'Paramètres'!$B$2:$B$14</x:formula1>
    </x:dataValidation>
    <x:dataValidation type="list" sqref="E2:E600">
      <x:formula1>'Paramètres'!$E$2:$E$3</x:formula1>
    </x:dataValidation>
    <x:dataValidation type="list" sqref="H2:H600">
      <x:formula1>'Paramètres'!$C$2:$C$7</x:formula1>
    </x:dataValidation>
    <x:dataValidation type="list" sqref="J2:J600">
      <x:formula1>'Paramètres'!$F$2:$F$5</x:formula1>
    </x:dataValidation>
    <x:dataValidation type="list" sqref="L2:L600">
      <x:formula1>'Paramètres'!$A$2:$A$14</x:formula1>
    </x:dataValidation>
    <x:dataValidation type="list" sqref="M2:M600">
      <x:formula1>'Paramètres'!$D$2:$D$5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b424342fabd4615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2D6745CA-923D-921A-CD69-6420D5D98E73}">
            <x14:dataBar gradient="1">
              <x14:cfvo type="min"/>
              <x14:cfvo type="max"/>
              <x14:fillColor rgb="FF2E8B57"/>
            </x14:dataBar>
          </x14:cfRule>
          <xm:sqref>K2:K301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10.130000114440918" hidden="0" customWidth="1"/>
    <x:col min="2" max="2" width="12.880000114440918" hidden="0" customWidth="1"/>
    <x:col min="3" max="3" width="13.380000114440918" hidden="0" customWidth="1"/>
    <x:col min="4" max="4" width="11.75" hidden="0" customWidth="1"/>
    <x:col min="5" max="5" width="7" hidden="0" customWidth="1"/>
    <x:col min="6" max="6" width="7" hidden="0" customWidth="1"/>
    <x:col min="7" max="7" width="7" hidden="0" customWidth="1"/>
  </x:cols>
  <x:sheetData>
    <x:row r="1" ht="28" customHeight="1">
      <x:c r="A1" s="5" t="str">
        <x:v>Catégorie</x:v>
      </x:c>
      <x:c r="B1" s="12" t="str">
        <x:v>Budget mensuel</x:v>
      </x:c>
      <x:c r="C1" s="12" t="str">
        <x:v>Dépenses réelles</x:v>
      </x:c>
      <x:c r="D1" s="12" t="str">
        <x:v>Budget restant</x:v>
      </x:c>
      <x:c r="E1" s="12" t="str">
        <x:v>Écart</x:v>
      </x:c>
      <x:c r="F1" s="16" t="str">
        <x:v>% utilisé</x:v>
      </x:c>
      <x:c r="G1" s="5" t="str">
        <x:v>Statut</x:v>
      </x:c>
    </x:row>
    <x:row r="2">
      <x:c r="A2" t="str">
        <x:v>Logement</x:v>
      </x:c>
      <x:c r="B2" t="n">
        <x:v>950</x:v>
      </x:c>
      <x:c r="C2" t="n">
        <x:f>SUMIF('Dépenses'!C:C,A2,'Dépenses'!K:K)</x:f>
        <x:v>10302.4627</x:v>
      </x:c>
      <x:c r="D2" t="n">
        <x:f>B2-C2</x:f>
        <x:v>-9352.4627</x:v>
      </x:c>
      <x:c r="E2" t="n">
        <x:f>C2-B2</x:f>
        <x:v>9352.4627</x:v>
      </x:c>
      <x:c r="F2" t="n">
        <x:f>IF(B2=0,0,C2/B2)</x:f>
        <x:v>10.844697578947368</x:v>
      </x:c>
      <x:c r="G2" t="str">
        <x:f>IF(F2&gt;1,"Dépassement",IF(F2&gt;0.85,"Attention","OK"))</x:f>
        <x:v>Dépassement</x:v>
      </x:c>
    </x:row>
    <x:row r="3">
      <x:c r="A3" t="str">
        <x:v>Alimentation</x:v>
      </x:c>
      <x:c r="B3" t="n">
        <x:v>520</x:v>
      </x:c>
      <x:c r="C3" t="n">
        <x:f>SUMIF('Dépenses'!C:C,A3,'Dépenses'!K:K)</x:f>
        <x:v>6344.1390999999985</x:v>
      </x:c>
      <x:c r="D3" t="n">
        <x:f>B3-C3</x:f>
        <x:v>-5824.1390999999985</x:v>
      </x:c>
      <x:c r="E3" t="n">
        <x:f>C3-B3</x:f>
        <x:v>5824.1390999999985</x:v>
      </x:c>
      <x:c r="F3" t="n">
        <x:f>IF(B3=0,0,C3/B3)</x:f>
        <x:v>12.200267499999997</x:v>
      </x:c>
      <x:c r="G3" t="str">
        <x:f>IF(F3&gt;1,"Dépassement",IF(F3&gt;0.85,"Attention","OK"))</x:f>
        <x:v>Dépassement</x:v>
      </x:c>
    </x:row>
    <x:row r="4">
      <x:c r="A4" t="str">
        <x:v>Transport</x:v>
      </x:c>
      <x:c r="B4" t="n">
        <x:v>260</x:v>
      </x:c>
      <x:c r="C4" t="n">
        <x:f>SUMIF('Dépenses'!C:C,A4,'Dépenses'!K:K)</x:f>
        <x:v>10536.966400000001</x:v>
      </x:c>
      <x:c r="D4" t="n">
        <x:f>B4-C4</x:f>
        <x:v>-10276.966400000001</x:v>
      </x:c>
      <x:c r="E4" t="n">
        <x:f>C4-B4</x:f>
        <x:v>10276.966400000001</x:v>
      </x:c>
      <x:c r="F4" t="n">
        <x:f>IF(B4=0,0,C4/B4)</x:f>
        <x:v>40.52679384615385</x:v>
      </x:c>
      <x:c r="G4" t="str">
        <x:f>IF(F4&gt;1,"Dépassement",IF(F4&gt;0.85,"Attention","OK"))</x:f>
        <x:v>Dépassement</x:v>
      </x:c>
    </x:row>
    <x:row r="5">
      <x:c r="A5" t="str">
        <x:v>Énergie</x:v>
      </x:c>
      <x:c r="B5" t="n">
        <x:v>180</x:v>
      </x:c>
      <x:c r="C5" t="n">
        <x:f>SUMIF('Dépenses'!C:C,A5,'Dépenses'!K:K)</x:f>
        <x:v>10354.643250000001</x:v>
      </x:c>
      <x:c r="D5" t="n">
        <x:f>B5-C5</x:f>
        <x:v>-10174.643250000001</x:v>
      </x:c>
      <x:c r="E5" t="n">
        <x:f>C5-B5</x:f>
        <x:v>10174.643250000001</x:v>
      </x:c>
      <x:c r="F5" t="n">
        <x:f>IF(B5=0,0,C5/B5)</x:f>
        <x:v>57.52579583333334</x:v>
      </x:c>
      <x:c r="G5" t="str">
        <x:f>IF(F5&gt;1,"Dépassement",IF(F5&gt;0.85,"Attention","OK"))</x:f>
        <x:v>Dépassement</x:v>
      </x:c>
    </x:row>
    <x:row r="6">
      <x:c r="A6" t="str">
        <x:v>Téléphone</x:v>
      </x:c>
      <x:c r="B6" t="n">
        <x:v>45</x:v>
      </x:c>
      <x:c r="C6" t="n">
        <x:f>SUMIF('Dépenses'!C:C,A6,'Dépenses'!K:K)</x:f>
        <x:v>7255.068299999999</x:v>
      </x:c>
      <x:c r="D6" t="n">
        <x:f>B6-C6</x:f>
        <x:v>-7210.068299999999</x:v>
      </x:c>
      <x:c r="E6" t="n">
        <x:f>C6-B6</x:f>
        <x:v>7210.068299999999</x:v>
      </x:c>
      <x:c r="F6" t="n">
        <x:f>IF(B6=0,0,C6/B6)</x:f>
        <x:v>161.22373999999996</x:v>
      </x:c>
      <x:c r="G6" t="str">
        <x:f>IF(F6&gt;1,"Dépassement",IF(F6&gt;0.85,"Attention","OK"))</x:f>
        <x:v>Dépassement</x:v>
      </x:c>
    </x:row>
    <x:row r="7">
      <x:c r="A7" t="str">
        <x:v>Internet</x:v>
      </x:c>
      <x:c r="B7" t="n">
        <x:v>40</x:v>
      </x:c>
      <x:c r="C7" t="n">
        <x:f>SUMIF('Dépenses'!C:C,A7,'Dépenses'!K:K)</x:f>
        <x:v>8732.79175</x:v>
      </x:c>
      <x:c r="D7" t="n">
        <x:f>B7-C7</x:f>
        <x:v>-8692.79175</x:v>
      </x:c>
      <x:c r="E7" t="n">
        <x:f>C7-B7</x:f>
        <x:v>8692.79175</x:v>
      </x:c>
      <x:c r="F7" t="n">
        <x:f>IF(B7=0,0,C7/B7)</x:f>
        <x:v>218.31979375</x:v>
      </x:c>
      <x:c r="G7" t="str">
        <x:f>IF(F7&gt;1,"Dépassement",IF(F7&gt;0.85,"Attention","OK"))</x:f>
        <x:v>Dépassement</x:v>
      </x:c>
    </x:row>
    <x:row r="8">
      <x:c r="A8" t="str">
        <x:v>Assurances</x:v>
      </x:c>
      <x:c r="B8" t="n">
        <x:v>160</x:v>
      </x:c>
      <x:c r="C8" t="n">
        <x:f>SUMIF('Dépenses'!C:C,A8,'Dépenses'!K:K)</x:f>
        <x:v>9274.5718</x:v>
      </x:c>
      <x:c r="D8" t="n">
        <x:f>B8-C8</x:f>
        <x:v>-9114.5718</x:v>
      </x:c>
      <x:c r="E8" t="n">
        <x:f>C8-B8</x:f>
        <x:v>9114.5718</x:v>
      </x:c>
      <x:c r="F8" t="n">
        <x:f>IF(B8=0,0,C8/B8)</x:f>
        <x:v>57.96607375</x:v>
      </x:c>
      <x:c r="G8" t="str">
        <x:f>IF(F8&gt;1,"Dépassement",IF(F8&gt;0.85,"Attention","OK"))</x:f>
        <x:v>Dépassement</x:v>
      </x:c>
    </x:row>
    <x:row r="9">
      <x:c r="A9" t="str">
        <x:v>Santé</x:v>
      </x:c>
      <x:c r="B9" t="n">
        <x:v>120</x:v>
      </x:c>
      <x:c r="C9" t="n">
        <x:f>SUMIF('Dépenses'!C:C,A9,'Dépenses'!K:K)</x:f>
        <x:v>11643.817450000002</x:v>
      </x:c>
      <x:c r="D9" t="n">
        <x:f>B9-C9</x:f>
        <x:v>-11523.817450000002</x:v>
      </x:c>
      <x:c r="E9" t="n">
        <x:f>C9-B9</x:f>
        <x:v>11523.817450000002</x:v>
      </x:c>
      <x:c r="F9" t="n">
        <x:f>IF(B9=0,0,C9/B9)</x:f>
        <x:v>97.03181208333335</x:v>
      </x:c>
      <x:c r="G9" t="str">
        <x:f>IF(F9&gt;1,"Dépassement",IF(F9&gt;0.85,"Attention","OK"))</x:f>
        <x:v>Dépassement</x:v>
      </x:c>
    </x:row>
    <x:row r="10">
      <x:c r="A10" t="str">
        <x:v>Loisirs</x:v>
      </x:c>
      <x:c r="B10" t="n">
        <x:v>220</x:v>
      </x:c>
      <x:c r="C10" t="n">
        <x:f>SUMIF('Dépenses'!C:C,A10,'Dépenses'!K:K)</x:f>
        <x:v>8637.60195</x:v>
      </x:c>
      <x:c r="D10" t="n">
        <x:f>B10-C10</x:f>
        <x:v>-8417.60195</x:v>
      </x:c>
      <x:c r="E10" t="n">
        <x:f>C10-B10</x:f>
        <x:v>8417.60195</x:v>
      </x:c>
      <x:c r="F10" t="n">
        <x:f>IF(B10=0,0,C10/B10)</x:f>
        <x:v>39.261827045454545</x:v>
      </x:c>
      <x:c r="G10" t="str">
        <x:f>IF(F10&gt;1,"Dépassement",IF(F10&gt;0.85,"Attention","OK"))</x:f>
        <x:v>Dépassement</x:v>
      </x:c>
    </x:row>
    <x:row r="11">
      <x:c r="A11" t="str">
        <x:v>Éducation</x:v>
      </x:c>
      <x:c r="B11" t="n">
        <x:v>150</x:v>
      </x:c>
      <x:c r="C11" t="n">
        <x:f>SUMIF('Dépenses'!C:C,A11,'Dépenses'!K:K)</x:f>
        <x:v>5628.19895</x:v>
      </x:c>
      <x:c r="D11" t="n">
        <x:f>B11-C11</x:f>
        <x:v>-5478.19895</x:v>
      </x:c>
      <x:c r="E11" t="n">
        <x:f>C11-B11</x:f>
        <x:v>5478.19895</x:v>
      </x:c>
      <x:c r="F11" t="n">
        <x:f>IF(B11=0,0,C11/B11)</x:f>
        <x:v>37.521326333333334</x:v>
      </x:c>
      <x:c r="G11" t="str">
        <x:f>IF(F11&gt;1,"Dépassement",IF(F11&gt;0.85,"Attention","OK"))</x:f>
        <x:v>Dépassement</x:v>
      </x:c>
    </x:row>
    <x:row r="12">
      <x:c r="A12" t="str">
        <x:v>Impôts</x:v>
      </x:c>
      <x:c r="B12" t="n">
        <x:v>300</x:v>
      </x:c>
      <x:c r="C12" t="n">
        <x:f>SUMIF('Dépenses'!C:C,A12,'Dépenses'!K:K)</x:f>
        <x:v>7423.840150000001</x:v>
      </x:c>
      <x:c r="D12" t="n">
        <x:f>B12-C12</x:f>
        <x:v>-7123.840150000001</x:v>
      </x:c>
      <x:c r="E12" t="n">
        <x:f>C12-B12</x:f>
        <x:v>7123.840150000001</x:v>
      </x:c>
      <x:c r="F12" t="n">
        <x:f>IF(B12=0,0,C12/B12)</x:f>
        <x:v>24.746133833333335</x:v>
      </x:c>
      <x:c r="G12" t="str">
        <x:f>IF(F12&gt;1,"Dépassement",IF(F12&gt;0.85,"Attention","OK"))</x:f>
        <x:v>Dépassement</x:v>
      </x:c>
    </x:row>
    <x:row r="13">
      <x:c r="A13" t="str">
        <x:v>Shopping</x:v>
      </x:c>
      <x:c r="B13" t="n">
        <x:v>240</x:v>
      </x:c>
      <x:c r="C13" t="n">
        <x:f>SUMIF('Dépenses'!C:C,A13,'Dépenses'!K:K)</x:f>
        <x:v>7075.958</x:v>
      </x:c>
      <x:c r="D13" t="n">
        <x:f>B13-C13</x:f>
        <x:v>-6835.958</x:v>
      </x:c>
      <x:c r="E13" t="n">
        <x:f>C13-B13</x:f>
        <x:v>6835.958</x:v>
      </x:c>
      <x:c r="F13" t="n">
        <x:f>IF(B13=0,0,C13/B13)</x:f>
        <x:v>29.483158333333332</x:v>
      </x:c>
      <x:c r="G13" t="str">
        <x:f>IF(F13&gt;1,"Dépassement",IF(F13&gt;0.85,"Attention","OK"))</x:f>
        <x:v>Dépassement</x:v>
      </x:c>
    </x:row>
    <x:row r="14">
      <x:c r="A14" t="str">
        <x:v>Divers</x:v>
      </x:c>
      <x:c r="B14" t="n">
        <x:v>180</x:v>
      </x:c>
      <x:c r="C14" t="n">
        <x:f>SUMIF('Dépenses'!C:C,A14,'Dépenses'!K:K)</x:f>
        <x:v>6118.3766000000005</x:v>
      </x:c>
      <x:c r="D14" t="n">
        <x:f>B14-C14</x:f>
        <x:v>-5938.3766000000005</x:v>
      </x:c>
      <x:c r="E14" t="n">
        <x:f>C14-B14</x:f>
        <x:v>5938.3766000000005</x:v>
      </x:c>
      <x:c r="F14" t="n">
        <x:f>IF(B14=0,0,C14/B14)</x:f>
        <x:v>33.99098111111111</x:v>
      </x:c>
      <x:c r="G14" t="str">
        <x:f>IF(F14&gt;1,"Dépassement",IF(F14&gt;0.85,"Attention","OK"))</x:f>
        <x:v>Dépassement</x:v>
      </x:c>
    </x:row>
  </x:sheetData>
  <x:conditionalFormatting sqref="F2:F14">
    <x:cfRule type="dataBar" priority="1">
      <x:dataBar>
        <x:cfvo type="min"/>
        <x:cfvo type="max"/>
        <x:color rgb="FFF59E0B"/>
      </x:dataBar>
      <x:extLst>
        <x:ext xmlns:x14="http://schemas.microsoft.com/office/spreadsheetml/2009/9/main" uri="{B025F937-C7B1-47D3-B67F-A62EFF666E3E}">
          <x14:id>{0B04CE7D-260D-B3FD-9F5D-A5F0A0AA3282}</x14:id>
        </x:ext>
      </x:extLst>
    </x:cfRule>
  </x:conditionalFormatting>
  <x:conditionalFormatting sqref="G2:G14">
    <x:cfRule type="expression" dxfId="3" priority="2">
      <x:formula>G2="Dépassement"</x:formula>
    </x:cfRule>
    <x:cfRule type="expression" dxfId="4" priority="3">
      <x:formula>G2="Attention"</x:formula>
    </x:cfRule>
    <x:cfRule type="expression" dxfId="5" priority="4">
      <x:formula>G2="OK"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94c3063d75a64fcf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0B04CE7D-260D-B3FD-9F5D-A5F0A0AA3282}">
            <x14:dataBar gradient="1">
              <x14:cfvo type="min"/>
              <x14:cfvo type="max"/>
              <x14:fillColor rgb="FFF59E0B"/>
            </x14:dataBar>
          </x14:cfRule>
          <xm:sqref>F2:F14</xm:sqref>
        </x14:conditionalFormatting>
      </x14:conditionalFormattings>
    </x:ext>
  </x:extLst>
</x:worksheet>
</file>

<file path=xl/worksheets/sheet4.xml><?xml version="1.0" encoding="utf-8"?>
<x:worksheet xmlns:x="http://schemas.openxmlformats.org/spreadsheetml/2006/main">
  <x:sheetFormatPr defaultRowHeight="15"/>
  <x:cols>
    <x:col min="1" max="1" width="5.25" hidden="0" customWidth="1"/>
    <x:col min="2" max="2" width="7.880000114440918" hidden="0" customWidth="1"/>
    <x:col min="3" max="3" width="6" hidden="0" customWidth="1"/>
    <x:col min="4" max="4" width="7" hidden="0" customWidth="1"/>
    <x:col min="6" max="6" width="10.130000114440918" hidden="0" customWidth="1"/>
    <x:col min="7" max="7" width="6" hidden="0" customWidth="1"/>
    <x:col min="8" max="8" width="7.880000114440918" hidden="0" customWidth="1"/>
    <x:col min="9" max="9" width="7" hidden="0" customWidth="1"/>
    <x:col min="11" max="11" width="15.880000114440918" hidden="0" customWidth="1"/>
    <x:col min="12" max="12" width="7.25" hidden="0" customWidth="1"/>
    <x:col min="13" max="13" width="7" hidden="0" customWidth="1"/>
  </x:cols>
  <x:sheetData>
    <x:row r="1" ht="28" customHeight="1">
      <x:c r="A1" s="18" t="str">
        <x:v>Mois</x:v>
      </x:c>
      <x:c r="B1" s="12" t="str">
        <x:v>Dépenses</x:v>
      </x:c>
      <x:c r="C1" s="12" t="str">
        <x:v>Budget</x:v>
      </x:c>
      <x:c r="D1" s="12" t="str">
        <x:v>Écart</x:v>
      </x:c>
      <x:c r="F1" s="5" t="str">
        <x:v>Catégorie</x:v>
      </x:c>
      <x:c r="G1" s="12" t="str">
        <x:v>Budget</x:v>
      </x:c>
      <x:c r="H1" s="12" t="str">
        <x:v>Dépenses</x:v>
      </x:c>
      <x:c r="I1" s="16" t="str">
        <x:v>% utilisé</x:v>
      </x:c>
      <x:c r="K1" s="5" t="str">
        <x:v>Moyen de paiement</x:v>
      </x:c>
      <x:c r="L1" s="12" t="str">
        <x:v>Montant</x:v>
      </x:c>
      <x:c r="M1" s="5" t="str">
        <x:v>Nombre</x:v>
      </x:c>
    </x:row>
    <x:row r="2">
      <x:c r="A2" t="n">
        <x:v>46023</x:v>
      </x:c>
      <x:c r="B2" t="n">
        <x:f>SUMIFS('Dépenses'!K:K,'Dépenses'!A:A,"&gt;="&amp;A2,'Dépenses'!A:A,"&lt;"&amp;EDATE(A2,1),'Dépenses'!M:M,"&lt;&gt;Annulée")</x:f>
        <x:v>8234.57405</x:v>
      </x:c>
      <x:c r="C2" t="n">
        <x:f>SUM('Budget Mensuel'!B2:B14)</x:f>
        <x:v>3365</x:v>
      </x:c>
      <x:c r="D2" t="n">
        <x:f>C2-B2</x:f>
        <x:v>-4869.574049999999</x:v>
      </x:c>
      <x:c r="F2" t="str">
        <x:v>Logement</x:v>
      </x:c>
      <x:c r="G2" t="n">
        <x:f>SUMIF('Budget Mensuel'!A:A,F2,'Budget Mensuel'!B:B)</x:f>
        <x:v>950</x:v>
      </x:c>
      <x:c r="H2" t="n">
        <x:f>SUMIF('Dépenses'!C:C,F2,'Dépenses'!K:K)</x:f>
        <x:v>10302.4627</x:v>
      </x:c>
      <x:c r="I2" t="n">
        <x:f>IF(G2=0,0,H2/G2)</x:f>
        <x:v>10.844697578947368</x:v>
      </x:c>
      <x:c r="K2" t="str">
        <x:v>Carte bancaire</x:v>
      </x:c>
      <x:c r="L2" t="n">
        <x:f>SUMIF('Dépenses'!H:H,K2,'Dépenses'!K:K)</x:f>
        <x:v>18848.252150000004</x:v>
      </x:c>
      <x:c r="M2" t="n">
        <x:f>COUNTIF('Dépenses'!H:H,K2)</x:f>
        <x:v>46</x:v>
      </x:c>
    </x:row>
    <x:row r="3">
      <x:c r="A3" t="n">
        <x:v>46054</x:v>
      </x:c>
      <x:c r="B3" t="n">
        <x:f>SUMIFS('Dépenses'!K:K,'Dépenses'!A:A,"&gt;="&amp;A3,'Dépenses'!A:A,"&lt;"&amp;EDATE(A3,1),'Dépenses'!M:M,"&lt;&gt;Annulée")</x:f>
        <x:v>9560.773149999997</x:v>
      </x:c>
      <x:c r="C3" t="n">
        <x:f>SUM('Budget Mensuel'!B3:B15)</x:f>
        <x:v>2415</x:v>
      </x:c>
      <x:c r="D3" t="n">
        <x:f>C3-B3</x:f>
        <x:v>-7145.773149999997</x:v>
      </x:c>
      <x:c r="F3" t="str">
        <x:v>Alimentation</x:v>
      </x:c>
      <x:c r="G3" t="n">
        <x:f>SUMIF('Budget Mensuel'!A:A,F3,'Budget Mensuel'!B:B)</x:f>
        <x:v>520</x:v>
      </x:c>
      <x:c r="H3" t="n">
        <x:f>SUMIF('Dépenses'!C:C,F3,'Dépenses'!K:K)</x:f>
        <x:v>6344.1390999999985</x:v>
      </x:c>
      <x:c r="I3" t="n">
        <x:f>IF(G3=0,0,H3/G3)</x:f>
        <x:v>12.200267499999997</x:v>
      </x:c>
      <x:c r="K3" t="str">
        <x:v>Espèces</x:v>
      </x:c>
      <x:c r="L3" t="n">
        <x:f>SUMIF('Dépenses'!H:H,K3,'Dépenses'!K:K)</x:f>
        <x:v>19253.606949999998</x:v>
      </x:c>
      <x:c r="M3" t="n">
        <x:f>COUNTIF('Dépenses'!H:H,K3)</x:f>
        <x:v>48</x:v>
      </x:c>
    </x:row>
    <x:row r="4">
      <x:c r="A4" t="n">
        <x:v>46082</x:v>
      </x:c>
      <x:c r="B4" t="n">
        <x:f>SUMIFS('Dépenses'!K:K,'Dépenses'!A:A,"&gt;="&amp;A4,'Dépenses'!A:A,"&lt;"&amp;EDATE(A4,1),'Dépenses'!M:M,"&lt;&gt;Annulée")</x:f>
        <x:v>8669.0916</x:v>
      </x:c>
      <x:c r="C4" t="n">
        <x:f>SUM('Budget Mensuel'!B4:B16)</x:f>
        <x:v>1895</x:v>
      </x:c>
      <x:c r="D4" t="n">
        <x:f>C4-B4</x:f>
        <x:v>-6774.0916</x:v>
      </x:c>
      <x:c r="F4" t="str">
        <x:v>Transport</x:v>
      </x:c>
      <x:c r="G4" t="n">
        <x:f>SUMIF('Budget Mensuel'!A:A,F4,'Budget Mensuel'!B:B)</x:f>
        <x:v>260</x:v>
      </x:c>
      <x:c r="H4" t="n">
        <x:f>SUMIF('Dépenses'!C:C,F4,'Dépenses'!K:K)</x:f>
        <x:v>10536.966400000001</x:v>
      </x:c>
      <x:c r="I4" t="n">
        <x:f>IF(G4=0,0,H4/G4)</x:f>
        <x:v>40.52679384615385</x:v>
      </x:c>
      <x:c r="K4" t="str">
        <x:v>Virement</x:v>
      </x:c>
      <x:c r="L4" t="n">
        <x:f>SUMIF('Dépenses'!H:H,K4,'Dépenses'!K:K)</x:f>
        <x:v>14107.3178</x:v>
      </x:c>
      <x:c r="M4" t="n">
        <x:f>COUNTIF('Dépenses'!H:H,K4)</x:f>
        <x:v>47</x:v>
      </x:c>
    </x:row>
    <x:row r="5">
      <x:c r="A5" t="n">
        <x:v>46113</x:v>
      </x:c>
      <x:c r="B5" t="n">
        <x:f>SUMIFS('Dépenses'!K:K,'Dépenses'!A:A,"&gt;="&amp;A5,'Dépenses'!A:A,"&lt;"&amp;EDATE(A5,1),'Dépenses'!M:M,"&lt;&gt;Annulée")</x:f>
        <x:v>9294.210899999998</x:v>
      </x:c>
      <x:c r="C5" t="n">
        <x:f>SUM('Budget Mensuel'!B5:B17)</x:f>
        <x:v>1635</x:v>
      </x:c>
      <x:c r="D5" t="n">
        <x:f>C5-B5</x:f>
        <x:v>-7659.210899999998</x:v>
      </x:c>
      <x:c r="F5" t="str">
        <x:v>Énergie</x:v>
      </x:c>
      <x:c r="G5" t="n">
        <x:f>SUMIF('Budget Mensuel'!A:A,F5,'Budget Mensuel'!B:B)</x:f>
        <x:v>180</x:v>
      </x:c>
      <x:c r="H5" t="n">
        <x:f>SUMIF('Dépenses'!C:C,F5,'Dépenses'!K:K)</x:f>
        <x:v>10354.643250000001</x:v>
      </x:c>
      <x:c r="I5" t="n">
        <x:f>IF(G5=0,0,H5/G5)</x:f>
        <x:v>57.52579583333334</x:v>
      </x:c>
      <x:c r="K5" t="str">
        <x:v>Chèque</x:v>
      </x:c>
      <x:c r="L5" t="n">
        <x:f>SUMIF('Dépenses'!H:H,K5,'Dépenses'!K:K)</x:f>
        <x:v>21210.4144</x:v>
      </x:c>
      <x:c r="M5" t="n">
        <x:f>COUNTIF('Dépenses'!H:H,K5)</x:f>
        <x:v>61</x:v>
      </x:c>
    </x:row>
    <x:row r="6">
      <x:c r="A6" t="n">
        <x:v>46143</x:v>
      </x:c>
      <x:c r="B6" t="n">
        <x:f>SUMIFS('Dépenses'!K:K,'Dépenses'!A:A,"&gt;="&amp;A6,'Dépenses'!A:A,"&lt;"&amp;EDATE(A6,1),'Dépenses'!M:M,"&lt;&gt;Annulée")</x:f>
        <x:v>10503.772100000002</x:v>
      </x:c>
      <x:c r="C6" t="n">
        <x:f>SUM('Budget Mensuel'!B6:B18)</x:f>
        <x:v>1455</x:v>
      </x:c>
      <x:c r="D6" t="n">
        <x:f>C6-B6</x:f>
        <x:v>-9048.772100000002</x:v>
      </x:c>
      <x:c r="F6" t="str">
        <x:v>Téléphone</x:v>
      </x:c>
      <x:c r="G6" t="n">
        <x:f>SUMIF('Budget Mensuel'!A:A,F6,'Budget Mensuel'!B:B)</x:f>
        <x:v>45</x:v>
      </x:c>
      <x:c r="H6" t="n">
        <x:f>SUMIF('Dépenses'!C:C,F6,'Dépenses'!K:K)</x:f>
        <x:v>7255.068299999999</x:v>
      </x:c>
      <x:c r="I6" t="n">
        <x:f>IF(G6=0,0,H6/G6)</x:f>
        <x:v>161.22373999999996</x:v>
      </x:c>
      <x:c r="K6" t="str">
        <x:v>Prélèvement</x:v>
      </x:c>
      <x:c r="L6" t="n">
        <x:f>SUMIF('Dépenses'!H:H,K6,'Dépenses'!K:K)</x:f>
        <x:v>15935.823699999999</x:v>
      </x:c>
      <x:c r="M6" t="n">
        <x:f>COUNTIF('Dépenses'!H:H,K6)</x:f>
        <x:v>44</x:v>
      </x:c>
    </x:row>
    <x:row r="7">
      <x:c r="A7" t="n">
        <x:v>46174</x:v>
      </x:c>
      <x:c r="B7" t="n">
        <x:f>SUMIFS('Dépenses'!K:K,'Dépenses'!A:A,"&gt;="&amp;A7,'Dépenses'!A:A,"&lt;"&amp;EDATE(A7,1),'Dépenses'!M:M,"&lt;&gt;Annulée")</x:f>
        <x:v>9854.89045</x:v>
      </x:c>
      <x:c r="C7" t="n">
        <x:f>SUM('Budget Mensuel'!B7:B19)</x:f>
        <x:v>1410</x:v>
      </x:c>
      <x:c r="D7" t="n">
        <x:f>C7-B7</x:f>
        <x:v>-8444.89045</x:v>
      </x:c>
      <x:c r="F7" t="str">
        <x:v>Internet</x:v>
      </x:c>
      <x:c r="G7" t="n">
        <x:f>SUMIF('Budget Mensuel'!A:A,F7,'Budget Mensuel'!B:B)</x:f>
        <x:v>40</x:v>
      </x:c>
      <x:c r="H7" t="n">
        <x:f>SUMIF('Dépenses'!C:C,F7,'Dépenses'!K:K)</x:f>
        <x:v>8732.79175</x:v>
      </x:c>
      <x:c r="I7" t="n">
        <x:f>IF(G7=0,0,H7/G7)</x:f>
        <x:v>218.31979375</x:v>
      </x:c>
      <x:c r="K7" t="str">
        <x:v>PayPal</x:v>
      </x:c>
      <x:c r="L7" t="n">
        <x:f>SUMIF('Dépenses'!H:H,K7,'Dépenses'!K:K)</x:f>
        <x:v>19973.021399999994</x:v>
      </x:c>
      <x:c r="M7" t="n">
        <x:f>COUNTIF('Dépenses'!H:H,K7)</x:f>
        <x:v>54</x:v>
      </x:c>
    </x:row>
    <x:row r="8">
      <x:c r="A8" t="n">
        <x:v>46204</x:v>
      </x:c>
      <x:c r="B8" t="n">
        <x:f>SUMIFS('Dépenses'!K:K,'Dépenses'!A:A,"&gt;="&amp;A8,'Dépenses'!A:A,"&lt;"&amp;EDATE(A8,1),'Dépenses'!M:M,"&lt;&gt;Annulée")</x:f>
        <x:v>9697.554250000001</x:v>
      </x:c>
      <x:c r="C8" t="n">
        <x:f>SUM('Budget Mensuel'!B8:B20)</x:f>
        <x:v>1370</x:v>
      </x:c>
      <x:c r="D8" t="n">
        <x:f>C8-B8</x:f>
        <x:v>-8327.554250000001</x:v>
      </x:c>
      <x:c r="F8" t="str">
        <x:v>Assurances</x:v>
      </x:c>
      <x:c r="G8" t="n">
        <x:f>SUMIF('Budget Mensuel'!A:A,F8,'Budget Mensuel'!B:B)</x:f>
        <x:v>160</x:v>
      </x:c>
      <x:c r="H8" t="n">
        <x:f>SUMIF('Dépenses'!C:C,F8,'Dépenses'!K:K)</x:f>
        <x:v>9274.5718</x:v>
      </x:c>
      <x:c r="I8" t="n">
        <x:f>IF(G8=0,0,H8/G8)</x:f>
        <x:v>57.96607375</x:v>
      </x:c>
    </x:row>
    <x:row r="9">
      <x:c r="A9" t="n">
        <x:v>46235</x:v>
      </x:c>
      <x:c r="B9" t="n">
        <x:f>SUMIFS('Dépenses'!K:K,'Dépenses'!A:A,"&gt;="&amp;A9,'Dépenses'!A:A,"&lt;"&amp;EDATE(A9,1),'Dépenses'!M:M,"&lt;&gt;Annulée")</x:f>
        <x:v>7931.13885</x:v>
      </x:c>
      <x:c r="C9" t="n">
        <x:f>SUM('Budget Mensuel'!B9:B21)</x:f>
        <x:v>1210</x:v>
      </x:c>
      <x:c r="D9" t="n">
        <x:f>C9-B9</x:f>
        <x:v>-6721.13885</x:v>
      </x:c>
      <x:c r="F9" t="str">
        <x:v>Santé</x:v>
      </x:c>
      <x:c r="G9" t="n">
        <x:f>SUMIF('Budget Mensuel'!A:A,F9,'Budget Mensuel'!B:B)</x:f>
        <x:v>120</x:v>
      </x:c>
      <x:c r="H9" t="n">
        <x:f>SUMIF('Dépenses'!C:C,F9,'Dépenses'!K:K)</x:f>
        <x:v>11643.817450000002</x:v>
      </x:c>
      <x:c r="I9" t="n">
        <x:f>IF(G9=0,0,H9/G9)</x:f>
        <x:v>97.03181208333335</x:v>
      </x:c>
    </x:row>
    <x:row r="10">
      <x:c r="A10" t="n">
        <x:v>46266</x:v>
      </x:c>
      <x:c r="B10" t="n">
        <x:f>SUMIFS('Dépenses'!K:K,'Dépenses'!A:A,"&gt;="&amp;A10,'Dépenses'!A:A,"&lt;"&amp;EDATE(A10,1),'Dépenses'!M:M,"&lt;&gt;Annulée")</x:f>
        <x:v>7382.064149999999</x:v>
      </x:c>
      <x:c r="C10" t="n">
        <x:f>SUM('Budget Mensuel'!B10:B22)</x:f>
        <x:v>1090</x:v>
      </x:c>
      <x:c r="D10" t="n">
        <x:f>C10-B10</x:f>
        <x:v>-6292.064149999999</x:v>
      </x:c>
      <x:c r="F10" t="str">
        <x:v>Loisirs</x:v>
      </x:c>
      <x:c r="G10" t="n">
        <x:f>SUMIF('Budget Mensuel'!A:A,F10,'Budget Mensuel'!B:B)</x:f>
        <x:v>220</x:v>
      </x:c>
      <x:c r="H10" t="n">
        <x:f>SUMIF('Dépenses'!C:C,F10,'Dépenses'!K:K)</x:f>
        <x:v>8637.60195</x:v>
      </x:c>
      <x:c r="I10" t="n">
        <x:f>IF(G10=0,0,H10/G10)</x:f>
        <x:v>39.261827045454545</x:v>
      </x:c>
    </x:row>
    <x:row r="11">
      <x:c r="A11" t="n">
        <x:v>46296</x:v>
      </x:c>
      <x:c r="B11" t="n">
        <x:f>SUMIFS('Dépenses'!K:K,'Dépenses'!A:A,"&gt;="&amp;A11,'Dépenses'!A:A,"&lt;"&amp;EDATE(A11,1),'Dépenses'!M:M,"&lt;&gt;Annulée")</x:f>
        <x:v>11120.0449</x:v>
      </x:c>
      <x:c r="C11" t="n">
        <x:f>SUM('Budget Mensuel'!B11:B23)</x:f>
        <x:v>870</x:v>
      </x:c>
      <x:c r="D11" t="n">
        <x:f>C11-B11</x:f>
        <x:v>-10250.0449</x:v>
      </x:c>
      <x:c r="F11" t="str">
        <x:v>Éducation</x:v>
      </x:c>
      <x:c r="G11" t="n">
        <x:f>SUMIF('Budget Mensuel'!A:A,F11,'Budget Mensuel'!B:B)</x:f>
        <x:v>150</x:v>
      </x:c>
      <x:c r="H11" t="n">
        <x:f>SUMIF('Dépenses'!C:C,F11,'Dépenses'!K:K)</x:f>
        <x:v>5628.19895</x:v>
      </x:c>
      <x:c r="I11" t="n">
        <x:f>IF(G11=0,0,H11/G11)</x:f>
        <x:v>37.521326333333334</x:v>
      </x:c>
    </x:row>
    <x:row r="12">
      <x:c r="A12" t="n">
        <x:v>46327</x:v>
      </x:c>
      <x:c r="B12" t="n">
        <x:f>SUMIFS('Dépenses'!K:K,'Dépenses'!A:A,"&gt;="&amp;A12,'Dépenses'!A:A,"&lt;"&amp;EDATE(A12,1),'Dépenses'!M:M,"&lt;&gt;Annulée")</x:f>
        <x:v>9171.103900000002</x:v>
      </x:c>
      <x:c r="C12" t="n">
        <x:f>SUM('Budget Mensuel'!B12:B24)</x:f>
        <x:v>720</x:v>
      </x:c>
      <x:c r="D12" t="n">
        <x:f>C12-B12</x:f>
        <x:v>-8451.103900000002</x:v>
      </x:c>
      <x:c r="F12" t="str">
        <x:v>Impôts</x:v>
      </x:c>
      <x:c r="G12" t="n">
        <x:f>SUMIF('Budget Mensuel'!A:A,F12,'Budget Mensuel'!B:B)</x:f>
        <x:v>300</x:v>
      </x:c>
      <x:c r="H12" t="n">
        <x:f>SUMIF('Dépenses'!C:C,F12,'Dépenses'!K:K)</x:f>
        <x:v>7423.840150000001</x:v>
      </x:c>
      <x:c r="I12" t="n">
        <x:f>IF(G12=0,0,H12/G12)</x:f>
        <x:v>24.746133833333335</x:v>
      </x:c>
    </x:row>
    <x:row r="13">
      <x:c r="A13" t="n">
        <x:v>46357</x:v>
      </x:c>
      <x:c r="B13" t="n">
        <x:f>SUMIFS('Dépenses'!K:K,'Dépenses'!A:A,"&gt;="&amp;A13,'Dépenses'!A:A,"&lt;"&amp;EDATE(A13,1),'Dépenses'!M:M,"&lt;&gt;Annulée")</x:f>
        <x:v>7909.218100000001</x:v>
      </x:c>
      <x:c r="C13" t="n">
        <x:f>SUM('Budget Mensuel'!B13:B25)</x:f>
        <x:v>420</x:v>
      </x:c>
      <x:c r="D13" t="n">
        <x:f>C13-B13</x:f>
        <x:v>-7489.218100000001</x:v>
      </x:c>
      <x:c r="F13" t="str">
        <x:v>Shopping</x:v>
      </x:c>
      <x:c r="G13" t="n">
        <x:f>SUMIF('Budget Mensuel'!A:A,F13,'Budget Mensuel'!B:B)</x:f>
        <x:v>240</x:v>
      </x:c>
      <x:c r="H13" t="n">
        <x:f>SUMIF('Dépenses'!C:C,F13,'Dépenses'!K:K)</x:f>
        <x:v>7075.958</x:v>
      </x:c>
      <x:c r="I13" t="n">
        <x:f>IF(G13=0,0,H13/G13)</x:f>
        <x:v>29.483158333333332</x:v>
      </x:c>
    </x:row>
    <x:row r="14">
      <x:c r="F14" t="str">
        <x:v>Divers</x:v>
      </x:c>
      <x:c r="G14" t="n">
        <x:f>SUMIF('Budget Mensuel'!A:A,F14,'Budget Mensuel'!B:B)</x:f>
        <x:v>180</x:v>
      </x:c>
      <x:c r="H14" t="n">
        <x:f>SUMIF('Dépenses'!C:C,F14,'Dépenses'!K:K)</x:f>
        <x:v>6118.3766000000005</x:v>
      </x:c>
      <x:c r="I14" t="n">
        <x:f>IF(G14=0,0,H14/G14)</x:f>
        <x:v>33.99098111111111</x:v>
      </x:c>
    </x:row>
  </x:sheetData>
  <x:pageMargins left="0.7" right="0.7" top="0.75" bottom="0.75" header="0.3" footer="0.3"/>
  <x:drawing xmlns:r="http://schemas.openxmlformats.org/officeDocument/2006/relationships" r:id="R4fef11aec1704c78"/>
</x:worksheet>
</file>

<file path=xl/worksheets/sheet5.xml><?xml version="1.0" encoding="utf-8"?>
<x:worksheet xmlns:x="http://schemas.openxmlformats.org/spreadsheetml/2006/main">
  <x:sheetFormatPr defaultRowHeight="15"/>
  <x:cols>
    <x:col min="1" max="1" width="10.130000114440918" hidden="0" customWidth="1"/>
    <x:col min="2" max="2" width="12.5" hidden="0" customWidth="1"/>
    <x:col min="3" max="3" width="16.6299991607666" hidden="0" customWidth="1"/>
    <x:col min="4" max="4" width="8.25" hidden="0" customWidth="1"/>
    <x:col min="5" max="5" width="6.630000114440918" hidden="0" customWidth="1"/>
    <x:col min="6" max="6" width="3.630000114440918" hidden="0" customWidth="1"/>
  </x:cols>
  <x:sheetData>
    <x:row r="1" ht="28" customHeight="1">
      <x:c r="A1" s="5" t="str">
        <x:v>Catégories</x:v>
      </x:c>
      <x:c r="B1" s="5" t="str">
        <x:v>Sous-catégories</x:v>
      </x:c>
      <x:c r="C1" s="5" t="str">
        <x:v>Moyens de paiement</x:v>
      </x:c>
      <x:c r="D1" s="5" t="str">
        <x:v>Statuts</x:v>
      </x:c>
      <x:c r="E1" s="5" t="str">
        <x:v>Type</x:v>
      </x:c>
      <x:c r="F1" s="5" t="str">
        <x:v>TVA</x:v>
      </x:c>
    </x:row>
    <x:row r="2">
      <x:c r="A2" t="str">
        <x:v>Logement</x:v>
      </x:c>
      <x:c r="B2" t="str">
        <x:v>Loyer</x:v>
      </x:c>
      <x:c r="C2" t="str">
        <x:v>Carte bancaire</x:v>
      </x:c>
      <x:c r="D2" t="str">
        <x:v>Payée</x:v>
      </x:c>
      <x:c r="E2" t="str">
        <x:v>Fixe</x:v>
      </x:c>
      <x:c r="F2" t="n">
        <x:v>0</x:v>
      </x:c>
    </x:row>
    <x:row r="3">
      <x:c r="A3" t="str">
        <x:v>Alimentation</x:v>
      </x:c>
      <x:c r="B3" t="str">
        <x:v>Courses</x:v>
      </x:c>
      <x:c r="C3" t="str">
        <x:v>Espèces</x:v>
      </x:c>
      <x:c r="D3" t="str">
        <x:v>En attente</x:v>
      </x:c>
      <x:c r="E3" t="str">
        <x:v>Variable</x:v>
      </x:c>
      <x:c r="F3" t="n">
        <x:v>5.5</x:v>
      </x:c>
    </x:row>
    <x:row r="4">
      <x:c r="A4" t="str">
        <x:v>Transport</x:v>
      </x:c>
      <x:c r="B4" t="str">
        <x:v>Carburant</x:v>
      </x:c>
      <x:c r="C4" t="str">
        <x:v>Virement</x:v>
      </x:c>
      <x:c r="D4" t="str">
        <x:v>Annulée</x:v>
      </x:c>
      <x:c r="E4"/>
      <x:c r="F4" t="n">
        <x:v>10</x:v>
      </x:c>
    </x:row>
    <x:row r="5">
      <x:c r="A5" t="str">
        <x:v>Énergie</x:v>
      </x:c>
      <x:c r="B5" t="str">
        <x:v>Électricité</x:v>
      </x:c>
      <x:c r="C5" t="str">
        <x:v>Chèque</x:v>
      </x:c>
      <x:c r="D5" t="str">
        <x:v>À vérifier</x:v>
      </x:c>
      <x:c r="E5"/>
      <x:c r="F5" t="n">
        <x:v>20</x:v>
      </x:c>
    </x:row>
    <x:row r="6">
      <x:c r="A6" t="str">
        <x:v>Téléphone</x:v>
      </x:c>
      <x:c r="B6" t="str">
        <x:v>Mobile</x:v>
      </x:c>
      <x:c r="C6" t="str">
        <x:v>Prélèvement</x:v>
      </x:c>
      <x:c r="D6"/>
      <x:c r="E6"/>
      <x:c r="F6"/>
    </x:row>
    <x:row r="7">
      <x:c r="A7" t="str">
        <x:v>Internet</x:v>
      </x:c>
      <x:c r="B7" t="str">
        <x:v>Fibre</x:v>
      </x:c>
      <x:c r="C7" t="str">
        <x:v>PayPal</x:v>
      </x:c>
      <x:c r="D7"/>
      <x:c r="E7"/>
      <x:c r="F7"/>
    </x:row>
    <x:row r="8">
      <x:c r="A8" t="str">
        <x:v>Assurances</x:v>
      </x:c>
      <x:c r="B8" t="str">
        <x:v>Habitation</x:v>
      </x:c>
      <x:c r="C8"/>
      <x:c r="D8"/>
      <x:c r="E8"/>
      <x:c r="F8"/>
    </x:row>
    <x:row r="9">
      <x:c r="A9" t="str">
        <x:v>Santé</x:v>
      </x:c>
      <x:c r="B9" t="str">
        <x:v>Pharmacie</x:v>
      </x:c>
      <x:c r="C9"/>
      <x:c r="D9"/>
      <x:c r="E9"/>
      <x:c r="F9"/>
    </x:row>
    <x:row r="10">
      <x:c r="A10" t="str">
        <x:v>Loisirs</x:v>
      </x:c>
      <x:c r="B10" t="str">
        <x:v>Restaurant</x:v>
      </x:c>
      <x:c r="C10"/>
      <x:c r="D10"/>
      <x:c r="E10"/>
      <x:c r="F10"/>
    </x:row>
    <x:row r="11">
      <x:c r="A11" t="str">
        <x:v>Éducation</x:v>
      </x:c>
      <x:c r="B11" t="str">
        <x:v>Formation</x:v>
      </x:c>
      <x:c r="C11"/>
      <x:c r="D11"/>
      <x:c r="E11"/>
      <x:c r="F11"/>
    </x:row>
    <x:row r="12">
      <x:c r="A12" t="str">
        <x:v>Impôts</x:v>
      </x:c>
      <x:c r="B12" t="str">
        <x:v>Taxe</x:v>
      </x:c>
      <x:c r="C12"/>
      <x:c r="D12"/>
      <x:c r="E12"/>
      <x:c r="F12"/>
    </x:row>
    <x:row r="13">
      <x:c r="A13" t="str">
        <x:v>Shopping</x:v>
      </x:c>
      <x:c r="B13" t="str">
        <x:v>Vêtements</x:v>
      </x:c>
      <x:c r="C13"/>
      <x:c r="D13"/>
      <x:c r="E13"/>
      <x:c r="F13"/>
    </x:row>
    <x:row r="14">
      <x:c r="A14" t="str">
        <x:v>Divers</x:v>
      </x:c>
      <x:c r="B14" t="str">
        <x:v>Autre</x:v>
      </x:c>
      <x:c r="C14"/>
      <x:c r="D14"/>
      <x:c r="E14"/>
      <x:c r="F14"/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105" hidden="0" customWidth="1"/>
  </x:cols>
  <x:sheetData>
    <x:row r="1" ht="28" customHeight="1">
      <x:c r="A1" s="5" t="str">
        <x:v>Guide d'utilisation • Contrôle des Dépenses Premium</x:v>
      </x:c>
    </x:row>
    <x:row r="3">
      <x:c r="A3" s="54" t="str">
        <x:v>1. Ajoutez vos dépenses dans la feuille Dépenses.</x:v>
      </x:c>
    </x:row>
    <x:row r="4">
      <x:c r="A4" s="54" t="str">
        <x:v>2. Choisissez une catégorie, une sous-catégorie et un moyen de paiement via les listes déroulantes.</x:v>
      </x:c>
    </x:row>
    <x:row r="5">
      <x:c r="A5" s="54" t="str">
        <x:v>3. Définissez votre budget mensuel par catégorie dans Budget Mensuel.</x:v>
      </x:c>
    </x:row>
    <x:row r="6">
      <x:c r="A6" s="54" t="str">
        <x:v>4. Consultez le Tableau de Bord pour suivre vos dépenses, le budget restant et les alertes.</x:v>
      </x:c>
    </x:row>
    <x:row r="7">
      <x:c r="A7" s="54" t="str">
        <x:v>5. Analysez les tendances dans la feuille Statistiques.</x:v>
      </x:c>
    </x:row>
    <x:row r="8">
      <x:c r="A8" s="54" t="str">
        <x:v>6. Modifiez les catégories, moyens de paiement, statuts et TVA dans Paramètres.</x:v>
      </x:c>
    </x:row>
    <x:row r="9">
      <x:c r="A9" s="54" t="str">
        <x:v>7. Les dépassements de budget sont signalés automatiquement.</x:v>
      </x:c>
    </x:row>
    <x:row r="10">
      <x:c r="A10" s="54" t="str">
        <x:v>8. Sauvegardez régulièrement votre fichier pour conserver l'historique.</x:v>
      </x:c>
    </x:row>
  </x:sheetData>
  <x:mergeCells>
    <x:mergeCell ref="A1:H1"/>
  </x:mergeCells>
  <x:pageMargins left="0.7" right="0.7" top="0.75" bottom="0.75" header="0.3" footer="0.3"/>
</x:worksheet>
</file>