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4c3dae949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c099f68efac54a04"/>
    <x:sheet xmlns:r="http://schemas.openxmlformats.org/officeDocument/2006/relationships" name="Plan du Projet" sheetId="2" r:id="R016c626f3cb34d9d"/>
    <x:sheet xmlns:r="http://schemas.openxmlformats.org/officeDocument/2006/relationships" name="Gantt" sheetId="3" r:id="R14ad267efd2a4fa4"/>
    <x:sheet xmlns:r="http://schemas.openxmlformats.org/officeDocument/2006/relationships" name="Jalons" sheetId="4" r:id="R7e1197cfcf2d472b"/>
    <x:sheet xmlns:r="http://schemas.openxmlformats.org/officeDocument/2006/relationships" name="Risques" sheetId="5" r:id="R6e7291c44d86410d"/>
    <x:sheet xmlns:r="http://schemas.openxmlformats.org/officeDocument/2006/relationships" name="Ressources" sheetId="6" r:id="R1bc9589cbc72444c"/>
    <x:sheet xmlns:r="http://schemas.openxmlformats.org/officeDocument/2006/relationships" name="Budget" sheetId="7" r:id="R7aa997955b494976"/>
    <x:sheet xmlns:r="http://schemas.openxmlformats.org/officeDocument/2006/relationships" name="Paramètres" sheetId="8" r:id="Rb44ad7897d3a43f8"/>
    <x:sheet xmlns:r="http://schemas.openxmlformats.org/officeDocument/2006/relationships" name="Instructions" sheetId="9" r:id="R1b54671ad2b94e6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dd/mm/yyyy"/>
    <x:numFmt numFmtId="201" formatCode="0%"/>
    <x:numFmt numFmtId="202" formatCode="#,##0 €"/>
    <x:numFmt numFmtId="203" formatCode="dd/mm"/>
    <x:numFmt numFmtId="204" formatCode="0"/>
  </x:numFmts>
  <x:fonts count="5">
    <x:font>
      <x:sz val="11"/>
      <x:name val="Carlito"/>
    </x:font>
    <x:font>
      <x:b/>
      <x:sz val="18"/>
      <x:color rgb="FFFFFFFF"/>
      <x:name val="Carlito"/>
    </x:font>
    <x:font>
      <x:b/>
      <x:sz val="11"/>
      <x:color rgb="FFFFFFFF"/>
      <x:name val="Carlito"/>
    </x:font>
    <x:font>
      <x:b/>
      <x:sz val="11"/>
      <x:color rgb="FF00A6A6"/>
      <x:name val="Carlito"/>
    </x:font>
    <x:font>
      <x:b/>
      <x:sz val="14"/>
      <x:color rgb="FF1F2937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F3057"/>
      </x:patternFill>
    </x:fill>
    <x:fill>
      <x:patternFill patternType="solid">
        <x:fgColor rgb="FF00A6A6"/>
      </x:patternFill>
    </x:fill>
    <x:fill>
      <x:patternFill patternType="solid">
        <x:fgColor rgb="FFD9F3F2"/>
      </x:patternFill>
    </x:fill>
    <x:fill>
      <x:patternFill patternType="solid">
        <x:fgColor rgb="FFF3F6F8"/>
      </x:patternFill>
    </x:fill>
  </x:fills>
  <x:borders count="2">
    <x:border/>
    <x:border/>
  </x:borders>
  <x:cellStyleXfs count="1">
    <x:xf numFmtId="0" fontId="0" fillId="0" borderId="0"/>
  </x:cellStyleXfs>
  <x:cellXfs count="5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202" fontId="2" fillId="2" borderId="0" xfId="0" applyNumberFormat="1" applyFont="1" applyFill="1" applyBorder="1"/>
    <x:xf numFmtId="202" fontId="2" fillId="2" borderId="1" xfId="0" applyNumberFormat="1" applyFont="1" applyFill="1" applyBorder="1"/>
    <x:xf numFmtId="201" fontId="2" fillId="2" borderId="0" xfId="0" applyNumberFormat="1" applyFont="1" applyFill="1" applyBorder="1"/>
    <x:xf numFmtId="201" fontId="2" fillId="2" borderId="1" xfId="0" applyNumberFormat="1" applyFont="1" applyFill="1" applyBorder="1"/>
    <x:xf numFmtId="203" fontId="2" fillId="3" borderId="0" xfId="0" applyNumberFormat="1" applyFont="1" applyFill="1" applyBorder="1" applyAlignment="1">
      <x:alignment horizontal="center" vertical="center" wrapText="1"/>
    </x:xf>
    <x:xf numFmtId="203" fontId="2" fillId="3" borderId="1" xfId="0" applyNumberFormat="1" applyFont="1" applyFill="1" applyBorder="1" applyAlignment="1">
      <x:alignment horizontal="center"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horizontal="center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center"/>
    </x:xf>
    <x:xf numFmtId="201" fontId="4" fillId="4" borderId="0" xfId="0" applyNumberFormat="1" applyFont="1" applyFill="1" applyBorder="1" applyAlignment="1">
      <x:alignment horizontal="center"/>
    </x:xf>
    <x:xf numFmtId="201" fontId="4" fillId="4" borderId="1" xfId="0" applyNumberFormat="1" applyFont="1" applyFill="1" applyBorder="1" applyAlignment="1">
      <x:alignment horizontal="center"/>
    </x:xf>
    <x:xf numFmtId="202" fontId="4" fillId="4" borderId="0" xfId="0" applyNumberFormat="1" applyFont="1" applyFill="1" applyBorder="1" applyAlignment="1">
      <x:alignment horizontal="center"/>
    </x:xf>
    <x:xf numFmtId="202" fontId="4" fillId="4" borderId="1" xfId="0" applyNumberFormat="1" applyFont="1" applyFill="1" applyBorder="1" applyAlignment="1">
      <x:alignment horizontal="center"/>
    </x:xf>
    <x:xf numFmtId="204" fontId="4" fillId="4" borderId="0" xfId="0" applyNumberFormat="1" applyFont="1" applyFill="1" applyBorder="1" applyAlignment="1">
      <x:alignment horizontal="center"/>
    </x:xf>
    <x:xf numFmtId="204" fontId="4" fillId="4" borderId="1" xfId="0" applyNumberFormat="1" applyFont="1" applyFill="1" applyBorder="1" applyAlignment="1">
      <x:alignment horizontal="center"/>
    </x:xf>
    <x:xf numFmtId="0" fontId="0" fillId="5" borderId="0" xfId="0" applyNumberFormat="1" applyFont="1" applyFill="1" applyBorder="1"/>
    <x:xf numFmtId="0" fontId="0" fillId="5" borderId="0" xfId="0" applyNumberFormat="1" applyFont="1" applyFill="1" applyBorder="1" applyAlignment="1">
      <x:alignment wrapText="1"/>
    </x:xf>
  </x:cellXfs>
  <x:cellStyles count="1">
    <x:cellStyle name="Normal" xfId="0"/>
  </x:cellStyles>
  <x:dxfs count="4">
    <x:dxf>
      <x:fill>
        <x:patternFill patternType="solid">
          <x:bgColor rgb="FFDCFCE7"/>
        </x:patternFill>
      </x:fill>
    </x:dxf>
    <x:dxf>
      <x:fill>
        <x:patternFill patternType="solid">
          <x:bgColor rgb="FFFECACA"/>
        </x:patternFill>
      </x:fill>
    </x:dxf>
    <x:dxf>
      <x:fill>
        <x:patternFill patternType="solid">
          <x:bgColor rgb="FFFEF3C7"/>
        </x:patternFill>
      </x:fill>
    </x:dxf>
    <x:dxf>
      <x:font>
        <x:color rgb="FFDC2626"/>
      </x:font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65170231ba45e6" /><Relationship Type="http://schemas.openxmlformats.org/officeDocument/2006/relationships/theme" Target="/xl/theme/theme1.xml" Id="R6ccf97c129cc4b6c" /><Relationship Type="http://schemas.openxmlformats.org/officeDocument/2006/relationships/sharedStrings" Target="/xl/sharedStrings.xml" Id="R5e418ad39b654eb2" /><Relationship Type="http://schemas.openxmlformats.org/officeDocument/2006/relationships/worksheet" Target="/xl/worksheets/sheet1.xml" Id="Rc099f68efac54a04" /><Relationship Type="http://schemas.openxmlformats.org/officeDocument/2006/relationships/worksheet" Target="/xl/worksheets/sheet2.xml" Id="R016c626f3cb34d9d" /><Relationship Type="http://schemas.openxmlformats.org/officeDocument/2006/relationships/worksheet" Target="/xl/worksheets/sheet3.xml" Id="R14ad267efd2a4fa4" /><Relationship Type="http://schemas.openxmlformats.org/officeDocument/2006/relationships/worksheet" Target="/xl/worksheets/sheet4.xml" Id="R7e1197cfcf2d472b" /><Relationship Type="http://schemas.openxmlformats.org/officeDocument/2006/relationships/worksheet" Target="/xl/worksheets/sheet5.xml" Id="R6e7291c44d86410d" /><Relationship Type="http://schemas.openxmlformats.org/officeDocument/2006/relationships/worksheet" Target="/xl/worksheets/sheet6.xml" Id="R1bc9589cbc72444c" /><Relationship Type="http://schemas.openxmlformats.org/officeDocument/2006/relationships/worksheet" Target="/xl/worksheets/sheet7.xml" Id="R7aa997955b494976" /><Relationship Type="http://schemas.openxmlformats.org/officeDocument/2006/relationships/worksheet" Target="/xl/worksheets/sheet8.xml" Id="Rb44ad7897d3a43f8" /><Relationship Type="http://schemas.openxmlformats.org/officeDocument/2006/relationships/worksheet" Target="/xl/worksheets/sheet9.xml" Id="R1b54671ad2b94e6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0b18ebe3fb50407a" /><Relationship Type="http://schemas.openxmlformats.org/officeDocument/2006/relationships/chart" Target="/xl/drawings/charts/chart2.xml" Id="R11b180aa509345af" /><Relationship Type="http://schemas.openxmlformats.org/officeDocument/2006/relationships/chart" Target="/xl/drawings/charts/chart3.xml" Id="Rb143d4450a294df0" /></Relationships>
</file>

<file path=xl/drawings/charts/chart1.xml><?xml version="1.0" encoding="utf-8"?>
<c:chartSpace xmlns:c="http://schemas.openxmlformats.org/drawingml/2006/chart">
  <c:lang val="en-US"/>
  <c:roundedCorners val="0"/>
  <c:chart>
    <c:plotArea>
      <c:layout/>
      <c:barChart>
        <c:barDir val="col"/>
        <c:varyColors val="0"/>
        <c:ser>
          <c:idx val="0"/>
          <c:order val="0"/>
          <c:tx>
            <c:v>Nombre</c:v>
          </c:tx>
          <c:cat>
            <c:strRef>
              <c:f>'Tableau de Bord'!$A$13:$A$17</c:f>
              <c:strCache>
                <c:ptCount val="0"/>
              </c:strCache>
            </c:strRef>
          </c:cat>
          <c:val>
            <c:numRef>
              <c:f>'Tableau de Bord'!$B$13:$B$17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plotArea>
      <c:layout/>
      <c:barChart>
        <c:barDir val="col"/>
        <c:varyColors val="0"/>
        <c:ser>
          <c:idx val="0"/>
          <c:order val="0"/>
          <c:tx>
            <c:v>Montant</c:v>
          </c:tx>
          <c:cat>
            <c:strRef>
              <c:f>'Tableau de Bord'!$D$13:$D$14</c:f>
              <c:strCache>
                <c:ptCount val="0"/>
              </c:strCache>
            </c:strRef>
          </c:cat>
          <c:val>
            <c:numRef>
              <c:f>'Tableau de Bord'!$E$13:$E$14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plotArea>
      <c:layout/>
      <c:pieChart>
        <c:ser>
          <c:idx val="0"/>
          <c:order val="0"/>
          <c:tx>
            <c:v>Risques</c:v>
          </c:tx>
          <c:cat>
            <c:strRef>
              <c:f>'Tableau de Bord'!$G$13:$G$16</c:f>
              <c:strCache>
                <c:ptCount val="0"/>
              </c:strCache>
            </c:strRef>
          </c:cat>
          <c:val>
            <c:numRef>
              <c:f>'Tableau de Bord'!$H$13:$H$16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18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0b18ebe3fb50407a"/>
        </a:graphicData>
      </a:graphic>
    </xdr:graphicFrame>
    <xdr:clientData/>
  </xdr:twoCellAnchor>
  <xdr:twoCellAnchor>
    <xdr:from>
      <xdr:col>5</xdr:col>
      <xdr:colOff>0</xdr:colOff>
      <xdr:row>18</xdr:row>
      <xdr:rowOff>0</xdr:rowOff>
    </xdr:from>
    <xdr:to>
      <xdr:col>10</xdr:col>
      <xdr:colOff>0</xdr:colOff>
      <xdr:row>34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1b180aa509345af"/>
        </a:graphicData>
      </a:graphic>
    </xdr:graphicFrame>
    <xdr:clientData/>
  </xdr:twoCellAnchor>
  <xdr:twoCellAnchor>
    <xdr:from>
      <xdr:col>5</xdr:col>
      <xdr:colOff>0</xdr:colOff>
      <xdr:row>2</xdr:row>
      <xdr:rowOff>0</xdr:rowOff>
    </xdr:from>
    <xdr:to>
      <xdr:col>10</xdr:col>
      <xdr:colOff>0</xdr:colOff>
      <xdr:row>17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143d4450a294df0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PlanProjetTable" displayName="PlanProjetTable" ref="A3:L16" headerRowCount="1">
  <x:tableColumns count="12">
    <x:tableColumn id="1" name="ID"/>
    <x:tableColumn id="2" name="Phase"/>
    <x:tableColumn id="3" name="Tâche"/>
    <x:tableColumn id="4" name="Description"/>
    <x:tableColumn id="5" name="Responsable"/>
    <x:tableColumn id="6" name="Priorité"/>
    <x:tableColumn id="7" name="Date début"/>
    <x:tableColumn id="8" name="Date fin"/>
    <x:tableColumn id="9" name="Durée (j)"/>
    <x:tableColumn id="10" name="Statut"/>
    <x:tableColumn id="11" name="Avancement %"/>
    <x:tableColumn id="12" name="Commentaires"/>
  </x:tableColumns>
  <x:tableStyleInfo name="TableStyleMedium2" showRowStripes="1"/>
</x:table>
</file>

<file path=xl/tables/table2.xml><?xml version="1.0" encoding="utf-8"?>
<x:table xmlns:x="http://schemas.openxmlformats.org/spreadsheetml/2006/main" id="2" name="JalonsTable" displayName="JalonsTable" ref="A3:H9" headerRowCount="1">
  <x:tableColumns count="8">
    <x:tableColumn id="1" name="ID"/>
    <x:tableColumn id="2" name="Jalon"/>
    <x:tableColumn id="3" name="Phase"/>
    <x:tableColumn id="4" name="Date prévue"/>
    <x:tableColumn id="5" name="Date réelle"/>
    <x:tableColumn id="6" name="Responsable"/>
    <x:tableColumn id="7" name="Statut"/>
    <x:tableColumn id="8" name="Écart (j)"/>
  </x:tableColumns>
  <x:tableStyleInfo name="TableStyleMedium2" showRowStripes="1"/>
</x:table>
</file>

<file path=xl/tables/table3.xml><?xml version="1.0" encoding="utf-8"?>
<x:table xmlns:x="http://schemas.openxmlformats.org/spreadsheetml/2006/main" id="3" name="RisquesTable" displayName="RisquesTable" ref="A3:I8" headerRowCount="1">
  <x:tableColumns count="9">
    <x:tableColumn id="1" name="ID"/>
    <x:tableColumn id="2" name="Risque"/>
    <x:tableColumn id="3" name="Probabilité (1-5)"/>
    <x:tableColumn id="4" name="Impact (1-5)"/>
    <x:tableColumn id="5" name="Score"/>
    <x:tableColumn id="6" name="Criticité"/>
    <x:tableColumn id="7" name="Plan de mitigation"/>
    <x:tableColumn id="8" name="Responsable"/>
    <x:tableColumn id="9" name="Statut"/>
  </x:tableColumns>
  <x:tableStyleInfo name="TableStyleMedium2" showRowStripes="1"/>
</x:table>
</file>

<file path=xl/tables/table4.xml><?xml version="1.0" encoding="utf-8"?>
<x:table xmlns:x="http://schemas.openxmlformats.org/spreadsheetml/2006/main" id="4" name="RessourcesTable" displayName="RessourcesTable" ref="A3:H9" headerRowCount="1">
  <x:tableColumns count="8">
    <x:tableColumn id="1" name="ID"/>
    <x:tableColumn id="2" name="Nom"/>
    <x:tableColumn id="3" name="Rôle"/>
    <x:tableColumn id="4" name="Département"/>
    <x:tableColumn id="5" name="Disponibilité"/>
    <x:tableColumn id="6" name="Taux journalier (€)"/>
    <x:tableColumn id="7" name="Jours alloués"/>
    <x:tableColumn id="8" name="Coût estimé (€)"/>
  </x:tableColumns>
  <x:tableStyleInfo name="TableStyleMedium2" showRowStripes="1"/>
</x:table>
</file>

<file path=xl/tables/table5.xml><?xml version="1.0" encoding="utf-8"?>
<x:table xmlns:x="http://schemas.openxmlformats.org/spreadsheetml/2006/main" id="5" name="BudgetTable" displayName="BudgetTable" ref="A3:F9" headerRowCount="1">
  <x:tableColumns count="6">
    <x:tableColumn id="1" name="Poste"/>
    <x:tableColumn id="2" name="Budget prévu (€)"/>
    <x:tableColumn id="3" name="Coût réel (€)"/>
    <x:tableColumn id="4" name="Écart (€)"/>
    <x:tableColumn id="5" name="% consommé"/>
    <x:tableColumn id="6" name="Commentair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201b80b932042ff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7df3631a41842d8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a786d6370bee421a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3.xml" Id="R06f003733da74c09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4.xml" Id="R8cf277e49b4e4568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5.xml" Id="R74f220a16b8e410b" /></Relationships>
</file>

<file path=xl/worksheets/sheet1.xml><?xml version="1.0" encoding="utf-8"?>
<x:worksheet xmlns:x="http://schemas.openxmlformats.org/spreadsheetml/2006/main">
  <x:sheetFormatPr defaultRowHeight="15"/>
  <x:cols>
    <x:col min="1" max="1" width="59.5" hidden="0" customWidth="1"/>
    <x:col min="2" max="2" width="6.75" hidden="0" customWidth="1"/>
    <x:col min="3" max="3" width="13.380000114440918" hidden="0" customWidth="1"/>
    <x:col min="4" max="4" width="10.5" hidden="0" customWidth="1"/>
    <x:col min="5" max="5" width="14.75" hidden="0" customWidth="1"/>
    <x:col min="7" max="7" width="11.75" hidden="0" customWidth="1"/>
    <x:col min="8" max="8" width="6.75" hidden="0" customWidth="1"/>
  </x:cols>
  <x:sheetData>
    <x:row r="1" ht="22" customHeight="1">
      <x:c r="A1" s="5" t="str">
        <x:v>TABLEAU DE BORD PMP — PROJET ERP FRANCE</x:v>
      </x:c>
      <x:c r="B1" t="str"/>
      <x:c r="C1" t="str"/>
      <x:c r="D1" t="str"/>
      <x:c r="E1" t="str"/>
      <x:c r="F1" t="str"/>
      <x:c r="G1" t="str"/>
      <x:c r="H1" t="str"/>
      <x:c r="I1" t="str"/>
      <x:c r="J1" t="str"/>
    </x:row>
    <x:row r="3">
      <x:c r="A3" s="38" t="str">
        <x:v>Avancement global</x:v>
      </x:c>
      <x:c r="B3" t="str"/>
      <x:c r="C3" s="38" t="str">
        <x:v>Budget prévu</x:v>
      </x:c>
      <x:c r="D3" t="str"/>
      <x:c r="E3" s="38" t="str">
        <x:v>Budget consommé</x:v>
      </x:c>
      <x:c r="F3" t="str"/>
      <x:c r="G3" s="38" t="str">
        <x:v>Budget restant</x:v>
      </x:c>
      <x:c r="H3" t="str"/>
    </x:row>
    <x:row r="4">
      <x:c r="A4" s="46" t="n">
        <x:f>AVERAGE('Plan du Projet'!K4:K16)</x:f>
        <x:v>0.40769230769230763</x:v>
      </x:c>
      <x:c r="B4" t="str"/>
      <x:c r="C4" s="48" t="n">
        <x:f>Budget!B11</x:f>
        <x:v>100000</x:v>
      </x:c>
      <x:c r="D4" t="str"/>
      <x:c r="E4" s="48" t="n">
        <x:f>Budget!C11</x:f>
        <x:v>65950</x:v>
      </x:c>
      <x:c r="F4" t="str"/>
      <x:c r="G4" s="48" t="n">
        <x:f>Budget!D11</x:f>
        <x:v>34050</x:v>
      </x:c>
      <x:c r="H4" t="str"/>
    </x:row>
    <x:row r="7">
      <x:c r="A7" s="38" t="str">
        <x:v>Tâches terminées</x:v>
      </x:c>
      <x:c r="B7" t="str"/>
      <x:c r="C7" s="38" t="str">
        <x:v>Risques critiques</x:v>
      </x:c>
      <x:c r="D7" t="str"/>
    </x:row>
    <x:row r="8">
      <x:c r="A8" s="50" t="n">
        <x:f>COUNTIF('Plan du Projet'!J4:J16,"Terminé")</x:f>
        <x:v>3</x:v>
      </x:c>
      <x:c r="B8" t="str"/>
      <x:c r="C8" s="50" t="n">
        <x:f>COUNTIF(Risques!F4:F8,"Critique")</x:f>
        <x:v>1</x:v>
      </x:c>
      <x:c r="D8" t="str"/>
    </x:row>
    <x:row r="12">
      <x:c r="A12" s="14" t="str">
        <x:v>Statut</x:v>
      </x:c>
      <x:c r="B12" s="14" t="str">
        <x:v>Nombre</x:v>
      </x:c>
      <x:c r="D12" s="14" t="str">
        <x:v>Catégorie</x:v>
      </x:c>
      <x:c r="E12" s="14" t="str">
        <x:v>Montant</x:v>
      </x:c>
      <x:c r="G12" s="14" t="str">
        <x:v>Criticité</x:v>
      </x:c>
      <x:c r="H12" s="14" t="str">
        <x:v>Nombre</x:v>
      </x:c>
    </x:row>
    <x:row r="13">
      <x:c r="A13" t="str">
        <x:v>À faire</x:v>
      </x:c>
      <x:c r="B13" t="n">
        <x:f>COUNTIF('Plan du Projet'!J4:J16,A13)</x:f>
        <x:v>6</x:v>
      </x:c>
      <x:c r="D13" t="str">
        <x:v>Budget prévu</x:v>
      </x:c>
      <x:c r="E13" s="24" t="n">
        <x:f>Budget!B11</x:f>
        <x:v>100000</x:v>
      </x:c>
      <x:c r="G13" t="str">
        <x:v>Faible</x:v>
      </x:c>
      <x:c r="H13" t="n">
        <x:f>COUNTIF(Risques!F4:F8,G13)</x:f>
        <x:v>0</x:v>
      </x:c>
    </x:row>
    <x:row r="14">
      <x:c r="A14" t="str">
        <x:v>En cours</x:v>
      </x:c>
      <x:c r="B14" t="n">
        <x:f>COUNTIF('Plan du Projet'!J4:J16,A14)</x:f>
        <x:v>4</x:v>
      </x:c>
      <x:c r="D14" t="str">
        <x:v>Coût réel</x:v>
      </x:c>
      <x:c r="E14" s="24" t="n">
        <x:f>Budget!C11</x:f>
        <x:v>65950</x:v>
      </x:c>
      <x:c r="G14" t="str">
        <x:v>Moyenne</x:v>
      </x:c>
      <x:c r="H14" t="n">
        <x:f>COUNTIF(Risques!F4:F8,G14)</x:f>
        <x:v>2</x:v>
      </x:c>
    </x:row>
    <x:row r="15">
      <x:c r="A15" t="str">
        <x:v>Bloqué</x:v>
      </x:c>
      <x:c r="B15" t="n">
        <x:f>COUNTIF('Plan du Projet'!J4:J16,A15)</x:f>
        <x:v>0</x:v>
      </x:c>
      <x:c r="G15" t="str">
        <x:v>Élevée</x:v>
      </x:c>
      <x:c r="H15" t="n">
        <x:f>COUNTIF(Risques!F4:F8,G15)</x:f>
        <x:v>2</x:v>
      </x:c>
    </x:row>
    <x:row r="16">
      <x:c r="A16" t="str">
        <x:v>Terminé</x:v>
      </x:c>
      <x:c r="B16" t="n">
        <x:f>COUNTIF('Plan du Projet'!J4:J16,A16)</x:f>
        <x:v>3</x:v>
      </x:c>
      <x:c r="G16" t="str">
        <x:v>Critique</x:v>
      </x:c>
      <x:c r="H16" t="n">
        <x:f>COUNTIF(Risques!F4:F8,G16)</x:f>
        <x:v>1</x:v>
      </x:c>
    </x:row>
    <x:row r="17">
      <x:c r="A17" t="str">
        <x:v>Annulé</x:v>
      </x:c>
      <x:c r="B17" t="n">
        <x:f>COUNTIF('Plan du Projet'!J4:J16,A17)</x:f>
        <x:v>0</x:v>
      </x:c>
    </x:row>
  </x:sheetData>
  <x:mergeCells>
    <x:mergeCell ref="A1:J1"/>
    <x:mergeCell ref="A3:B3"/>
    <x:mergeCell ref="A4:B4"/>
    <x:mergeCell ref="C3:D3"/>
    <x:mergeCell ref="C4:D4"/>
    <x:mergeCell ref="E3:F3"/>
    <x:mergeCell ref="E4:F4"/>
    <x:mergeCell ref="G3:H3"/>
    <x:mergeCell ref="G4:H4"/>
    <x:mergeCell ref="A7:B7"/>
    <x:mergeCell ref="A8:B8"/>
    <x:mergeCell ref="C7:D7"/>
    <x:mergeCell ref="C8:D8"/>
  </x:mergeCells>
  <x:pageMargins left="0.7" right="0.7" top="0.75" bottom="0.75" header="0.3" footer="0.3"/>
  <x:drawing xmlns:r="http://schemas.openxmlformats.org/officeDocument/2006/relationships" r:id="R4201b80b932042ff"/>
</x:worksheet>
</file>

<file path=xl/worksheets/sheet2.xml><?xml version="1.0" encoding="utf-8"?>
<x:worksheet xmlns:x="http://schemas.openxmlformats.org/spreadsheetml/2006/main">
  <x:sheetFormatPr defaultRowHeight="15"/>
  <x:cols>
    <x:col min="1" max="1" width="28.1299991607666" hidden="0" customWidth="1"/>
    <x:col min="2" max="2" width="14.5" hidden="0" customWidth="1"/>
    <x:col min="3" max="3" width="32" hidden="0" customWidth="1"/>
    <x:col min="4" max="4" width="32" hidden="0" customWidth="1"/>
    <x:col min="5" max="5" width="12.630000114440918" hidden="0" customWidth="1"/>
    <x:col min="6" max="6" width="9.630000114440918" hidden="0" customWidth="1"/>
    <x:col min="7" max="7" width="11.5" hidden="0" customWidth="1"/>
    <x:col min="8" max="8" width="9.380000114440918" hidden="0" customWidth="1"/>
    <x:col min="9" max="9" width="9.75" hidden="0" customWidth="1"/>
    <x:col min="10" max="10" width="8.880000114440918" hidden="0" customWidth="1"/>
    <x:col min="11" max="11" width="14.25" hidden="0" customWidth="1"/>
    <x:col min="12" max="12" width="28" hidden="0" customWidth="1"/>
  </x:cols>
  <x:sheetData>
    <x:row r="1">
      <x:c r="A1" s="5" t="str">
        <x:v>PLAN DU PROJET PMP</x:v>
      </x:c>
      <x:c r="B1" t="str"/>
      <x:c r="C1" t="str"/>
      <x:c r="D1" t="str"/>
      <x:c r="E1" t="str"/>
      <x:c r="F1" t="str"/>
      <x:c r="G1" t="str"/>
      <x:c r="H1" t="str"/>
      <x:c r="I1" t="str"/>
      <x:c r="J1" t="str"/>
      <x:c r="K1" t="str"/>
      <x:c r="L1" t="str"/>
    </x:row>
    <x:row r="3">
      <x:c r="A3" s="14" t="str">
        <x:v>ID</x:v>
      </x:c>
      <x:c r="B3" s="14" t="str">
        <x:v>Phase</x:v>
      </x:c>
      <x:c r="C3" s="14" t="str">
        <x:v>Tâche</x:v>
      </x:c>
      <x:c r="D3" s="14" t="str">
        <x:v>Description</x:v>
      </x:c>
      <x:c r="E3" s="14" t="str">
        <x:v>Responsable</x:v>
      </x:c>
      <x:c r="F3" s="14" t="str">
        <x:v>Priorité</x:v>
      </x:c>
      <x:c r="G3" s="14" t="str">
        <x:v>Date début</x:v>
      </x:c>
      <x:c r="H3" s="14" t="str">
        <x:v>Date fin</x:v>
      </x:c>
      <x:c r="I3" s="14" t="str">
        <x:v>Durée (j)</x:v>
      </x:c>
      <x:c r="J3" s="14" t="str">
        <x:v>Statut</x:v>
      </x:c>
      <x:c r="K3" s="14" t="str">
        <x:v>Avancement %</x:v>
      </x:c>
      <x:c r="L3" s="14" t="str">
        <x:v>Commentaires</x:v>
      </x:c>
    </x:row>
    <x:row r="4">
      <x:c r="A4" t="n">
        <x:v>1</x:v>
      </x:c>
      <x:c r="B4" t="str">
        <x:v>Lancement</x:v>
      </x:c>
      <x:c r="C4" t="str">
        <x:v>Réunion de lancement</x:v>
      </x:c>
      <x:c r="D4" t="str">
        <x:v>Présenter les objectifs, le périmètre et les rôles du projet.</x:v>
      </x:c>
      <x:c r="E4" t="str">
        <x:v>Julien Martin</x:v>
      </x:c>
      <x:c r="F4" t="str">
        <x:v>Élevée</x:v>
      </x:c>
      <x:c r="G4" s="20" t="n">
        <x:v>46266</x:v>
      </x:c>
      <x:c r="H4" s="20" t="n">
        <x:v>46267</x:v>
      </x:c>
      <x:c r="I4" t="n">
        <x:f>H4-G4+1</x:f>
        <x:v>2</x:v>
      </x:c>
      <x:c r="J4" t="str">
        <x:v>Terminé</x:v>
      </x:c>
      <x:c r="K4" s="22" t="n">
        <x:v>1</x:v>
      </x:c>
      <x:c r="L4" t="str">
        <x:v>Validation du comité de pilotage.</x:v>
      </x:c>
    </x:row>
    <x:row r="5">
      <x:c r="A5" t="n">
        <x:v>2</x:v>
      </x:c>
      <x:c r="B5" t="str">
        <x:v>Lancement</x:v>
      </x:c>
      <x:c r="C5" t="str">
        <x:v>Charte projet</x:v>
      </x:c>
      <x:c r="D5" t="str">
        <x:v>Formaliser les objectifs, parties prenantes, contraintes et critères de succès.</x:v>
      </x:c>
      <x:c r="E5" t="str">
        <x:v>Julien Martin</x:v>
      </x:c>
      <x:c r="F5" t="str">
        <x:v>Élevée</x:v>
      </x:c>
      <x:c r="G5" s="20" t="n">
        <x:v>46268</x:v>
      </x:c>
      <x:c r="H5" s="20" t="n">
        <x:v>46271</x:v>
      </x:c>
      <x:c r="I5" t="n">
        <x:f>H5-G5+1</x:f>
        <x:v>4</x:v>
      </x:c>
      <x:c r="J5" t="str">
        <x:v>Terminé</x:v>
      </x:c>
      <x:c r="K5" s="22" t="n">
        <x:v>1</x:v>
      </x:c>
      <x:c r="L5" t="str">
        <x:v>Document signé.</x:v>
      </x:c>
    </x:row>
    <x:row r="6">
      <x:c r="A6" t="n">
        <x:v>3</x:v>
      </x:c>
      <x:c r="B6" t="str">
        <x:v>Analyse</x:v>
      </x:c>
      <x:c r="C6" t="str">
        <x:v>Analyse des besoins</x:v>
      </x:c>
      <x:c r="D6" t="str">
        <x:v>Collecter les besoins auprès des utilisateurs métiers.</x:v>
      </x:c>
      <x:c r="E6" t="str">
        <x:v>Sophie Bernard</x:v>
      </x:c>
      <x:c r="F6" t="str">
        <x:v>Critique</x:v>
      </x:c>
      <x:c r="G6" s="20" t="n">
        <x:v>46272</x:v>
      </x:c>
      <x:c r="H6" s="20" t="n">
        <x:v>46280</x:v>
      </x:c>
      <x:c r="I6" t="n">
        <x:f>H6-G6+1</x:f>
        <x:v>9</x:v>
      </x:c>
      <x:c r="J6" t="str">
        <x:v>Terminé</x:v>
      </x:c>
      <x:c r="K6" s="22" t="n">
        <x:v>1</x:v>
      </x:c>
      <x:c r="L6" t="str">
        <x:v>Ateliers réalisés.</x:v>
      </x:c>
    </x:row>
    <x:row r="7">
      <x:c r="A7" t="n">
        <x:v>4</x:v>
      </x:c>
      <x:c r="B7" t="str">
        <x:v>Analyse</x:v>
      </x:c>
      <x:c r="C7" t="str">
        <x:v>Cartographie des processus</x:v>
      </x:c>
      <x:c r="D7" t="str">
        <x:v>Documenter les processus actuels et les points de friction.</x:v>
      </x:c>
      <x:c r="E7" t="str">
        <x:v>Lucas Dubois</x:v>
      </x:c>
      <x:c r="F7" t="str">
        <x:v>Élevée</x:v>
      </x:c>
      <x:c r="G7" s="20" t="n">
        <x:v>46276</x:v>
      </x:c>
      <x:c r="H7" s="20" t="n">
        <x:v>46284</x:v>
      </x:c>
      <x:c r="I7" t="n">
        <x:f>H7-G7+1</x:f>
        <x:v>9</x:v>
      </x:c>
      <x:c r="J7" t="str">
        <x:v>En cours</x:v>
      </x:c>
      <x:c r="K7" s="22" t="n">
        <x:v>0.75</x:v>
      </x:c>
      <x:c r="L7" t="str">
        <x:v>Certaines validations sont attendues.</x:v>
      </x:c>
    </x:row>
    <x:row r="8">
      <x:c r="A8" t="n">
        <x:v>5</x:v>
      </x:c>
      <x:c r="B8" t="str">
        <x:v>Conception</x:v>
      </x:c>
      <x:c r="C8" t="str">
        <x:v>Cahier des charges</x:v>
      </x:c>
      <x:c r="D8" t="str">
        <x:v>Rédiger les exigences fonctionnelles et techniques détaillées.</x:v>
      </x:c>
      <x:c r="E8" t="str">
        <x:v>Sophie Bernard</x:v>
      </x:c>
      <x:c r="F8" t="str">
        <x:v>Critique</x:v>
      </x:c>
      <x:c r="G8" s="20" t="n">
        <x:v>46285</x:v>
      </x:c>
      <x:c r="H8" s="20" t="n">
        <x:v>46293</x:v>
      </x:c>
      <x:c r="I8" t="n">
        <x:f>H8-G8+1</x:f>
        <x:v>9</x:v>
      </x:c>
      <x:c r="J8" t="str">
        <x:v>En cours</x:v>
      </x:c>
      <x:c r="K8" s="22" t="n">
        <x:v>0.6</x:v>
      </x:c>
      <x:c r="L8" t="str">
        <x:v>Version intermédiaire disponible.</x:v>
      </x:c>
    </x:row>
    <x:row r="9">
      <x:c r="A9" t="n">
        <x:v>6</x:v>
      </x:c>
      <x:c r="B9" t="str">
        <x:v>Conception</x:v>
      </x:c>
      <x:c r="C9" t="str">
        <x:v>Architecture cible</x:v>
      </x:c>
      <x:c r="D9" t="str">
        <x:v>Définir l'architecture applicative, sécurité et intégrations.</x:v>
      </x:c>
      <x:c r="E9" t="str">
        <x:v>Lucas Dubois</x:v>
      </x:c>
      <x:c r="F9" t="str">
        <x:v>Élevée</x:v>
      </x:c>
      <x:c r="G9" s="20" t="n">
        <x:v>46291</x:v>
      </x:c>
      <x:c r="H9" s="20" t="n">
        <x:v>46300</x:v>
      </x:c>
      <x:c r="I9" t="n">
        <x:f>H9-G9+1</x:f>
        <x:v>10</x:v>
      </x:c>
      <x:c r="J9" t="str">
        <x:v>En cours</x:v>
      </x:c>
      <x:c r="K9" s="22" t="n">
        <x:v>0.5</x:v>
      </x:c>
      <x:c r="L9" t="str">
        <x:v>Revue technique planifiée.</x:v>
      </x:c>
    </x:row>
    <x:row r="10">
      <x:c r="A10" t="n">
        <x:v>7</x:v>
      </x:c>
      <x:c r="B10" t="str">
        <x:v>Développement</x:v>
      </x:c>
      <x:c r="C10" t="str">
        <x:v>Paramétrage ERP</x:v>
      </x:c>
      <x:c r="D10" t="str">
        <x:v>Configurer les modules principaux selon les règles métier.</x:v>
      </x:c>
      <x:c r="E10" t="str">
        <x:v>Camille Moreau</x:v>
      </x:c>
      <x:c r="F10" t="str">
        <x:v>Critique</x:v>
      </x:c>
      <x:c r="G10" s="20" t="n">
        <x:v>46301</x:v>
      </x:c>
      <x:c r="H10" s="20" t="n">
        <x:v>46321</x:v>
      </x:c>
      <x:c r="I10" t="n">
        <x:f>H10-G10+1</x:f>
        <x:v>21</x:v>
      </x:c>
      <x:c r="J10" t="str">
        <x:v>En cours</x:v>
      </x:c>
      <x:c r="K10" s="22" t="n">
        <x:v>0.35</x:v>
      </x:c>
      <x:c r="L10" t="str">
        <x:v>Priorité sur ventes et achats.</x:v>
      </x:c>
    </x:row>
    <x:row r="11">
      <x:c r="A11" t="n">
        <x:v>8</x:v>
      </x:c>
      <x:c r="B11" t="str">
        <x:v>Développement</x:v>
      </x:c>
      <x:c r="C11" t="str">
        <x:v>Développement des interfaces</x:v>
      </x:c>
      <x:c r="D11" t="str">
        <x:v>Connecter l'ERP aux outils comptables et CRM existants.</x:v>
      </x:c>
      <x:c r="E11" t="str">
        <x:v>Nicolas Petit</x:v>
      </x:c>
      <x:c r="F11" t="str">
        <x:v>Élevée</x:v>
      </x:c>
      <x:c r="G11" s="20" t="n">
        <x:v>46308</x:v>
      </x:c>
      <x:c r="H11" s="20" t="n">
        <x:v>46328</x:v>
      </x:c>
      <x:c r="I11" t="n">
        <x:f>H11-G11+1</x:f>
        <x:v>21</x:v>
      </x:c>
      <x:c r="J11" t="str">
        <x:v>À faire</x:v>
      </x:c>
      <x:c r="K11" s="22" t="n">
        <x:v>0.1</x:v>
      </x:c>
      <x:c r="L11" t="str">
        <x:v>Dépend de l'architecture cible.</x:v>
      </x:c>
    </x:row>
    <x:row r="12">
      <x:c r="A12" t="n">
        <x:v>9</x:v>
      </x:c>
      <x:c r="B12" t="str">
        <x:v>Tests</x:v>
      </x:c>
      <x:c r="C12" t="str">
        <x:v>Plan de tests</x:v>
      </x:c>
      <x:c r="D12" t="str">
        <x:v>Préparer les scénarios de recette et les jeux de données.</x:v>
      </x:c>
      <x:c r="E12" t="str">
        <x:v>Emma Laurent</x:v>
      </x:c>
      <x:c r="F12" t="str">
        <x:v>Moyenne</x:v>
      </x:c>
      <x:c r="G12" s="20" t="n">
        <x:v>46324</x:v>
      </x:c>
      <x:c r="H12" s="20" t="n">
        <x:v>46331</x:v>
      </x:c>
      <x:c r="I12" t="n">
        <x:f>H12-G12+1</x:f>
        <x:v>8</x:v>
      </x:c>
      <x:c r="J12" t="str">
        <x:v>À faire</x:v>
      </x:c>
      <x:c r="K12" s="22" t="n">
        <x:v>0</x:v>
      </x:c>
      <x:c r="L12" t="str"/>
    </x:row>
    <x:row r="13">
      <x:c r="A13" t="n">
        <x:v>10</x:v>
      </x:c>
      <x:c r="B13" t="str">
        <x:v>Tests</x:v>
      </x:c>
      <x:c r="C13" t="str">
        <x:v>Recette utilisateur</x:v>
      </x:c>
      <x:c r="D13" t="str">
        <x:v>Valider les fonctionnalités avec les utilisateurs clés.</x:v>
      </x:c>
      <x:c r="E13" t="str">
        <x:v>Emma Laurent</x:v>
      </x:c>
      <x:c r="F13" t="str">
        <x:v>Critique</x:v>
      </x:c>
      <x:c r="G13" s="20" t="n">
        <x:v>46332</x:v>
      </x:c>
      <x:c r="H13" s="20" t="n">
        <x:v>46344</x:v>
      </x:c>
      <x:c r="I13" t="n">
        <x:f>H13-G13+1</x:f>
        <x:v>13</x:v>
      </x:c>
      <x:c r="J13" t="str">
        <x:v>À faire</x:v>
      </x:c>
      <x:c r="K13" s="22" t="n">
        <x:v>0</x:v>
      </x:c>
      <x:c r="L13" t="str"/>
    </x:row>
    <x:row r="14">
      <x:c r="A14" t="n">
        <x:v>11</x:v>
      </x:c>
      <x:c r="B14" t="str">
        <x:v>Déploiement</x:v>
      </x:c>
      <x:c r="C14" t="str">
        <x:v>Formation utilisateurs</x:v>
      </x:c>
      <x:c r="D14" t="str">
        <x:v>Former les équipes opérationnelles et managers.</x:v>
      </x:c>
      <x:c r="E14" t="str">
        <x:v>Sophie Bernard</x:v>
      </x:c>
      <x:c r="F14" t="str">
        <x:v>Élevée</x:v>
      </x:c>
      <x:c r="G14" s="20" t="n">
        <x:v>46341</x:v>
      </x:c>
      <x:c r="H14" s="20" t="n">
        <x:v>46350</x:v>
      </x:c>
      <x:c r="I14" t="n">
        <x:f>H14-G14+1</x:f>
        <x:v>10</x:v>
      </x:c>
      <x:c r="J14" t="str">
        <x:v>À faire</x:v>
      </x:c>
      <x:c r="K14" s="22" t="n">
        <x:v>0</x:v>
      </x:c>
      <x:c r="L14" t="str">
        <x:v>Supports à préparer.</x:v>
      </x:c>
    </x:row>
    <x:row r="15">
      <x:c r="A15" t="n">
        <x:v>12</x:v>
      </x:c>
      <x:c r="B15" t="str">
        <x:v>Déploiement</x:v>
      </x:c>
      <x:c r="C15" t="str">
        <x:v>Mise en production</x:v>
      </x:c>
      <x:c r="D15" t="str">
        <x:v>Basculer vers le nouvel environnement de production.</x:v>
      </x:c>
      <x:c r="E15" t="str">
        <x:v>Julien Martin</x:v>
      </x:c>
      <x:c r="F15" t="str">
        <x:v>Critique</x:v>
      </x:c>
      <x:c r="G15" s="20" t="n">
        <x:v>46354</x:v>
      </x:c>
      <x:c r="H15" s="20" t="n">
        <x:v>46356</x:v>
      </x:c>
      <x:c r="I15" t="n">
        <x:f>H15-G15+1</x:f>
        <x:v>3</x:v>
      </x:c>
      <x:c r="J15" t="str">
        <x:v>À faire</x:v>
      </x:c>
      <x:c r="K15" s="22" t="n">
        <x:v>0</x:v>
      </x:c>
      <x:c r="L15" t="str">
        <x:v>Fenêtre de déploiement à confirmer.</x:v>
      </x:c>
    </x:row>
    <x:row r="16">
      <x:c r="A16" t="n">
        <x:v>13</x:v>
      </x:c>
      <x:c r="B16" t="str">
        <x:v>Clôture</x:v>
      </x:c>
      <x:c r="C16" t="str">
        <x:v>Bilan de projet</x:v>
      </x:c>
      <x:c r="D16" t="str">
        <x:v>Analyser les résultats, écarts et recommandations.</x:v>
      </x:c>
      <x:c r="E16" t="str">
        <x:v>Julien Martin</x:v>
      </x:c>
      <x:c r="F16" t="str">
        <x:v>Moyenne</x:v>
      </x:c>
      <x:c r="G16" s="20" t="n">
        <x:v>46360</x:v>
      </x:c>
      <x:c r="H16" s="20" t="n">
        <x:v>46365</x:v>
      </x:c>
      <x:c r="I16" t="n">
        <x:f>H16-G16+1</x:f>
        <x:v>6</x:v>
      </x:c>
      <x:c r="J16" t="str">
        <x:v>À faire</x:v>
      </x:c>
      <x:c r="K16" s="22" t="n">
        <x:v>0</x:v>
      </x:c>
      <x:c r="L16" t="str"/>
    </x:row>
    <x:row r="17">
      <x:c r="G17" s="20"/>
      <x:c r="H17" s="20"/>
      <x:c r="K17" s="22"/>
    </x:row>
    <x:row r="18">
      <x:c r="G18" s="20"/>
      <x:c r="H18" s="20"/>
      <x:c r="K18" s="22"/>
    </x:row>
    <x:row r="19">
      <x:c r="G19" s="20"/>
      <x:c r="H19" s="20"/>
      <x:c r="K19" s="22"/>
    </x:row>
    <x:row r="20">
      <x:c r="G20" s="20"/>
      <x:c r="H20" s="20"/>
      <x:c r="K20" s="22"/>
    </x:row>
    <x:row r="21">
      <x:c r="G21" s="20"/>
      <x:c r="H21" s="20"/>
      <x:c r="K21" s="22"/>
    </x:row>
    <x:row r="22">
      <x:c r="G22" s="20"/>
      <x:c r="H22" s="20"/>
      <x:c r="K22" s="22"/>
    </x:row>
    <x:row r="23">
      <x:c r="G23" s="20"/>
      <x:c r="H23" s="20"/>
      <x:c r="K23" s="22"/>
    </x:row>
    <x:row r="24">
      <x:c r="G24" s="20"/>
      <x:c r="H24" s="20"/>
      <x:c r="K24" s="22"/>
    </x:row>
    <x:row r="25">
      <x:c r="G25" s="20"/>
      <x:c r="H25" s="20"/>
      <x:c r="K25" s="22"/>
    </x:row>
    <x:row r="26">
      <x:c r="G26" s="20"/>
      <x:c r="H26" s="20"/>
      <x:c r="K26" s="22"/>
    </x:row>
    <x:row r="27">
      <x:c r="G27" s="20"/>
      <x:c r="H27" s="20"/>
      <x:c r="K27" s="22"/>
    </x:row>
    <x:row r="28">
      <x:c r="G28" s="20"/>
      <x:c r="H28" s="20"/>
      <x:c r="K28" s="22"/>
    </x:row>
    <x:row r="29">
      <x:c r="G29" s="20"/>
      <x:c r="H29" s="20"/>
      <x:c r="K29" s="22"/>
    </x:row>
    <x:row r="30">
      <x:c r="G30" s="20"/>
      <x:c r="H30" s="20"/>
      <x:c r="K30" s="22"/>
    </x:row>
    <x:row r="31">
      <x:c r="G31" s="20"/>
      <x:c r="H31" s="20"/>
      <x:c r="K31" s="22"/>
    </x:row>
    <x:row r="32">
      <x:c r="G32" s="20"/>
      <x:c r="H32" s="20"/>
      <x:c r="K32" s="22"/>
    </x:row>
    <x:row r="33">
      <x:c r="G33" s="20"/>
      <x:c r="H33" s="20"/>
      <x:c r="K33" s="22"/>
    </x:row>
    <x:row r="34">
      <x:c r="G34" s="20"/>
      <x:c r="H34" s="20"/>
      <x:c r="K34" s="22"/>
    </x:row>
    <x:row r="35">
      <x:c r="G35" s="20"/>
      <x:c r="H35" s="20"/>
      <x:c r="K35" s="22"/>
    </x:row>
    <x:row r="36">
      <x:c r="G36" s="20"/>
      <x:c r="H36" s="20"/>
      <x:c r="K36" s="22"/>
    </x:row>
    <x:row r="37">
      <x:c r="G37" s="20"/>
      <x:c r="H37" s="20"/>
      <x:c r="K37" s="22"/>
    </x:row>
    <x:row r="38">
      <x:c r="G38" s="20"/>
      <x:c r="H38" s="20"/>
      <x:c r="K38" s="22"/>
    </x:row>
    <x:row r="39">
      <x:c r="G39" s="20"/>
      <x:c r="H39" s="20"/>
      <x:c r="K39" s="22"/>
    </x:row>
    <x:row r="40">
      <x:c r="G40" s="20"/>
      <x:c r="H40" s="20"/>
      <x:c r="K40" s="22"/>
    </x:row>
    <x:row r="41">
      <x:c r="G41" s="20"/>
      <x:c r="H41" s="20"/>
      <x:c r="K41" s="22"/>
    </x:row>
    <x:row r="42">
      <x:c r="G42" s="20"/>
      <x:c r="H42" s="20"/>
      <x:c r="K42" s="22"/>
    </x:row>
    <x:row r="43">
      <x:c r="G43" s="20"/>
      <x:c r="H43" s="20"/>
      <x:c r="K43" s="22"/>
    </x:row>
    <x:row r="44">
      <x:c r="G44" s="20"/>
      <x:c r="H44" s="20"/>
      <x:c r="K44" s="22"/>
    </x:row>
    <x:row r="45">
      <x:c r="G45" s="20"/>
      <x:c r="H45" s="20"/>
      <x:c r="K45" s="22"/>
    </x:row>
    <x:row r="46">
      <x:c r="G46" s="20"/>
      <x:c r="H46" s="20"/>
      <x:c r="K46" s="22"/>
    </x:row>
    <x:row r="47">
      <x:c r="G47" s="20"/>
      <x:c r="H47" s="20"/>
      <x:c r="K47" s="22"/>
    </x:row>
    <x:row r="48">
      <x:c r="G48" s="20"/>
      <x:c r="H48" s="20"/>
      <x:c r="K48" s="22"/>
    </x:row>
    <x:row r="49">
      <x:c r="G49" s="20"/>
      <x:c r="H49" s="20"/>
      <x:c r="K49" s="22"/>
    </x:row>
    <x:row r="50">
      <x:c r="G50" s="20"/>
      <x:c r="H50" s="20"/>
      <x:c r="K50" s="22"/>
    </x:row>
    <x:row r="51">
      <x:c r="G51" s="20"/>
      <x:c r="H51" s="20"/>
      <x:c r="K51" s="22"/>
    </x:row>
    <x:row r="52">
      <x:c r="G52" s="20"/>
      <x:c r="H52" s="20"/>
      <x:c r="K52" s="22"/>
    </x:row>
    <x:row r="53">
      <x:c r="G53" s="20"/>
      <x:c r="H53" s="20"/>
      <x:c r="K53" s="22"/>
    </x:row>
    <x:row r="54">
      <x:c r="G54" s="20"/>
      <x:c r="H54" s="20"/>
      <x:c r="K54" s="22"/>
    </x:row>
    <x:row r="55">
      <x:c r="G55" s="20"/>
      <x:c r="H55" s="20"/>
      <x:c r="K55" s="22"/>
    </x:row>
    <x:row r="56">
      <x:c r="G56" s="20"/>
      <x:c r="H56" s="20"/>
      <x:c r="K56" s="22"/>
    </x:row>
    <x:row r="57">
      <x:c r="G57" s="20"/>
      <x:c r="H57" s="20"/>
      <x:c r="K57" s="22"/>
    </x:row>
    <x:row r="58">
      <x:c r="G58" s="20"/>
      <x:c r="H58" s="20"/>
      <x:c r="K58" s="22"/>
    </x:row>
    <x:row r="59">
      <x:c r="G59" s="20"/>
      <x:c r="H59" s="20"/>
      <x:c r="K59" s="22"/>
    </x:row>
    <x:row r="60">
      <x:c r="G60" s="20"/>
      <x:c r="H60" s="20"/>
      <x:c r="K60" s="22"/>
    </x:row>
    <x:row r="61">
      <x:c r="G61" s="20"/>
      <x:c r="H61" s="20"/>
      <x:c r="K61" s="22"/>
    </x:row>
    <x:row r="62">
      <x:c r="G62" s="20"/>
      <x:c r="H62" s="20"/>
      <x:c r="K62" s="22"/>
    </x:row>
    <x:row r="63">
      <x:c r="G63" s="20"/>
      <x:c r="H63" s="20"/>
      <x:c r="K63" s="22"/>
    </x:row>
    <x:row r="64">
      <x:c r="G64" s="20"/>
      <x:c r="H64" s="20"/>
      <x:c r="K64" s="22"/>
    </x:row>
    <x:row r="65">
      <x:c r="G65" s="20"/>
      <x:c r="H65" s="20"/>
      <x:c r="K65" s="22"/>
    </x:row>
    <x:row r="66">
      <x:c r="G66" s="20"/>
      <x:c r="H66" s="20"/>
      <x:c r="K66" s="22"/>
    </x:row>
    <x:row r="67">
      <x:c r="G67" s="20"/>
      <x:c r="H67" s="20"/>
      <x:c r="K67" s="22"/>
    </x:row>
    <x:row r="68">
      <x:c r="G68" s="20"/>
      <x:c r="H68" s="20"/>
      <x:c r="K68" s="22"/>
    </x:row>
    <x:row r="69">
      <x:c r="G69" s="20"/>
      <x:c r="H69" s="20"/>
      <x:c r="K69" s="22"/>
    </x:row>
    <x:row r="70">
      <x:c r="G70" s="20"/>
      <x:c r="H70" s="20"/>
      <x:c r="K70" s="22"/>
    </x:row>
    <x:row r="71">
      <x:c r="G71" s="20"/>
      <x:c r="H71" s="20"/>
      <x:c r="K71" s="22"/>
    </x:row>
    <x:row r="72">
      <x:c r="G72" s="20"/>
      <x:c r="H72" s="20"/>
      <x:c r="K72" s="22"/>
    </x:row>
    <x:row r="73">
      <x:c r="G73" s="20"/>
      <x:c r="H73" s="20"/>
      <x:c r="K73" s="22"/>
    </x:row>
    <x:row r="74">
      <x:c r="G74" s="20"/>
      <x:c r="H74" s="20"/>
      <x:c r="K74" s="22"/>
    </x:row>
    <x:row r="75">
      <x:c r="G75" s="20"/>
      <x:c r="H75" s="20"/>
      <x:c r="K75" s="22"/>
    </x:row>
    <x:row r="76">
      <x:c r="G76" s="20"/>
      <x:c r="H76" s="20"/>
      <x:c r="K76" s="22"/>
    </x:row>
    <x:row r="77">
      <x:c r="G77" s="20"/>
      <x:c r="H77" s="20"/>
      <x:c r="K77" s="22"/>
    </x:row>
    <x:row r="78">
      <x:c r="G78" s="20"/>
      <x:c r="H78" s="20"/>
      <x:c r="K78" s="22"/>
    </x:row>
    <x:row r="79">
      <x:c r="G79" s="20"/>
      <x:c r="H79" s="20"/>
      <x:c r="K79" s="22"/>
    </x:row>
    <x:row r="80">
      <x:c r="G80" s="20"/>
      <x:c r="H80" s="20"/>
      <x:c r="K80" s="22"/>
    </x:row>
    <x:row r="81">
      <x:c r="G81" s="20"/>
      <x:c r="H81" s="20"/>
      <x:c r="K81" s="22"/>
    </x:row>
    <x:row r="82">
      <x:c r="G82" s="20"/>
      <x:c r="H82" s="20"/>
      <x:c r="K82" s="22"/>
    </x:row>
    <x:row r="83">
      <x:c r="G83" s="20"/>
      <x:c r="H83" s="20"/>
      <x:c r="K83" s="22"/>
    </x:row>
    <x:row r="84">
      <x:c r="G84" s="20"/>
      <x:c r="H84" s="20"/>
      <x:c r="K84" s="22"/>
    </x:row>
    <x:row r="85">
      <x:c r="G85" s="20"/>
      <x:c r="H85" s="20"/>
      <x:c r="K85" s="22"/>
    </x:row>
    <x:row r="86">
      <x:c r="G86" s="20"/>
      <x:c r="H86" s="20"/>
      <x:c r="K86" s="22"/>
    </x:row>
    <x:row r="87">
      <x:c r="G87" s="20"/>
      <x:c r="H87" s="20"/>
      <x:c r="K87" s="22"/>
    </x:row>
    <x:row r="88">
      <x:c r="G88" s="20"/>
      <x:c r="H88" s="20"/>
      <x:c r="K88" s="22"/>
    </x:row>
    <x:row r="89">
      <x:c r="G89" s="20"/>
      <x:c r="H89" s="20"/>
      <x:c r="K89" s="22"/>
    </x:row>
    <x:row r="90">
      <x:c r="G90" s="20"/>
      <x:c r="H90" s="20"/>
      <x:c r="K90" s="22"/>
    </x:row>
    <x:row r="91">
      <x:c r="G91" s="20"/>
      <x:c r="H91" s="20"/>
      <x:c r="K91" s="22"/>
    </x:row>
    <x:row r="92">
      <x:c r="G92" s="20"/>
      <x:c r="H92" s="20"/>
      <x:c r="K92" s="22"/>
    </x:row>
    <x:row r="93">
      <x:c r="G93" s="20"/>
      <x:c r="H93" s="20"/>
      <x:c r="K93" s="22"/>
    </x:row>
    <x:row r="94">
      <x:c r="G94" s="20"/>
      <x:c r="H94" s="20"/>
      <x:c r="K94" s="22"/>
    </x:row>
    <x:row r="95">
      <x:c r="G95" s="20"/>
      <x:c r="H95" s="20"/>
      <x:c r="K95" s="22"/>
    </x:row>
    <x:row r="96">
      <x:c r="G96" s="20"/>
      <x:c r="H96" s="20"/>
      <x:c r="K96" s="22"/>
    </x:row>
    <x:row r="97">
      <x:c r="G97" s="20"/>
      <x:c r="H97" s="20"/>
      <x:c r="K97" s="22"/>
    </x:row>
    <x:row r="98">
      <x:c r="G98" s="20"/>
      <x:c r="H98" s="20"/>
      <x:c r="K98" s="22"/>
    </x:row>
    <x:row r="99">
      <x:c r="G99" s="20"/>
      <x:c r="H99" s="20"/>
      <x:c r="K99" s="22"/>
    </x:row>
    <x:row r="100">
      <x:c r="G100" s="20"/>
      <x:c r="H100" s="20"/>
      <x:c r="K100" s="22"/>
    </x:row>
  </x:sheetData>
  <x:mergeCells>
    <x:mergeCell ref="A1:L1"/>
  </x:mergeCells>
  <x:conditionalFormatting sqref="K4:K16">
    <x:cfRule type="dataBar" priority="1">
      <x:dataBar>
        <x:cfvo type="min"/>
        <x:cfvo type="max"/>
        <x:color rgb="FF00A6A6"/>
      </x:dataBar>
      <x:extLst>
        <x:ext xmlns:x14="http://schemas.microsoft.com/office/spreadsheetml/2009/9/main" uri="{B025F937-C7B1-47D3-B67F-A62EFF666E3E}">
          <x14:id>{2F3A9F65-0168-51AC-1852-649EA2B2F04C}</x14:id>
        </x:ext>
      </x:extLst>
    </x:cfRule>
  </x:conditionalFormatting>
  <x:conditionalFormatting sqref="J4:J16">
    <x:cfRule type="expression" dxfId="0" priority="2">
      <x:formula>J4="Terminé"</x:formula>
    </x:cfRule>
    <x:cfRule type="expression" dxfId="1" priority="3">
      <x:formula>J4="Bloqué"</x:formula>
    </x:cfRule>
    <x:cfRule type="expression" dxfId="2" priority="4">
      <x:formula>J4="En cours"</x:formula>
    </x:cfRule>
  </x:conditionalFormatting>
  <x:dataValidations count="3">
    <x:dataValidation type="list" sqref="J4:J16">
      <x:formula1>Paramètres!$A$4:$A$8</x:formula1>
    </x:dataValidation>
    <x:dataValidation type="list" sqref="F4:F16">
      <x:formula1>Paramètres!$B$4:$B$7</x:formula1>
    </x:dataValidation>
    <x:dataValidation type="list" sqref="B4:B16">
      <x:formula1>Paramètres!$C$4:$C$10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97df3631a41842d8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2F3A9F65-0168-51AC-1852-649EA2B2F04C}">
            <x14:dataBar gradient="1">
              <x14:cfvo type="min"/>
              <x14:cfvo type="max"/>
              <x14:fillColor rgb="FF00A6A6"/>
            </x14:dataBar>
          </x14:cfRule>
          <xm:sqref>K4:K16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43.380001068115234" hidden="0" customWidth="1"/>
    <x:col min="2" max="2" width="12.5" hidden="0" customWidth="1"/>
    <x:col min="3" max="3" width="32" hidden="0" customWidth="1"/>
    <x:col min="4" max="4" width="9.380000114440918" hidden="0" customWidth="1"/>
    <x:col min="5" max="5" width="9.380000114440918" hidden="0" customWidth="1"/>
    <x:col min="6" max="6" width="10" hidden="0" customWidth="1"/>
    <x:col min="7" max="7" width="5.130000114440918" hidden="0" customWidth="1"/>
    <x:col min="8" max="8" width="5.130000114440918" hidden="0" customWidth="1"/>
    <x:col min="9" max="9" width="5.130000114440918" hidden="0" customWidth="1"/>
    <x:col min="10" max="10" width="5.130000114440918" hidden="0" customWidth="1"/>
    <x:col min="11" max="11" width="5.130000114440918" hidden="0" customWidth="1"/>
    <x:col min="12" max="12" width="5.130000114440918" hidden="0" customWidth="1"/>
    <x:col min="13" max="13" width="5.130000114440918" hidden="0" customWidth="1"/>
    <x:col min="14" max="14" width="5.130000114440918" hidden="0" customWidth="1"/>
    <x:col min="15" max="15" width="5.130000114440918" hidden="0" customWidth="1"/>
    <x:col min="16" max="16" width="5.130000114440918" hidden="0" customWidth="1"/>
    <x:col min="17" max="17" width="5.130000114440918" hidden="0" customWidth="1"/>
    <x:col min="18" max="18" width="5.130000114440918" hidden="0" customWidth="1"/>
    <x:col min="19" max="19" width="5.130000114440918" hidden="0" customWidth="1"/>
    <x:col min="20" max="20" width="5.130000114440918" hidden="0" customWidth="1"/>
    <x:col min="21" max="21" width="5.130000114440918" hidden="0" customWidth="1"/>
  </x:cols>
  <x:sheetData>
    <x:row r="1">
      <x:c r="A1" s="5" t="str">
        <x:v>DIAGRAMME DE GANTT SIMPLIFIÉ</x:v>
      </x:c>
      <x:c r="B1" t="str"/>
      <x:c r="C1" t="str"/>
      <x:c r="D1" t="str"/>
      <x:c r="E1" t="str"/>
      <x:c r="F1" t="str"/>
      <x:c r="G1" t="str"/>
      <x:c r="H1" t="str"/>
      <x:c r="I1" t="str"/>
      <x:c r="J1" t="str"/>
      <x:c r="K1" t="str"/>
      <x:c r="L1" t="str"/>
      <x:c r="M1" t="str"/>
      <x:c r="N1" t="str"/>
      <x:c r="O1" t="str"/>
      <x:c r="P1" t="str"/>
      <x:c r="Q1" t="str"/>
      <x:c r="R1" t="str"/>
      <x:c r="S1" t="str"/>
      <x:c r="T1" t="str"/>
      <x:c r="U1" t="str"/>
    </x:row>
    <x:row r="3">
      <x:c r="A3" s="14" t="str">
        <x:v>ID</x:v>
      </x:c>
      <x:c r="B3" s="14" t="str">
        <x:v>Phase</x:v>
      </x:c>
      <x:c r="C3" s="14" t="str">
        <x:v>Tâche</x:v>
      </x:c>
      <x:c r="D3" s="14" t="str">
        <x:v>Début</x:v>
      </x:c>
      <x:c r="E3" s="14" t="str">
        <x:v>Fin</x:v>
      </x:c>
      <x:c r="F3" s="14" t="str">
        <x:v>Avancement</x:v>
      </x:c>
      <x:c r="G3" s="32" t="n">
        <x:v>46266</x:v>
      </x:c>
      <x:c r="H3" s="32" t="n">
        <x:v>46273</x:v>
      </x:c>
      <x:c r="I3" s="32" t="n">
        <x:v>46280</x:v>
      </x:c>
      <x:c r="J3" s="32" t="n">
        <x:v>46287</x:v>
      </x:c>
      <x:c r="K3" s="32" t="n">
        <x:v>46294</x:v>
      </x:c>
      <x:c r="L3" s="32" t="n">
        <x:v>46301</x:v>
      </x:c>
      <x:c r="M3" s="32" t="n">
        <x:v>46308</x:v>
      </x:c>
      <x:c r="N3" s="32" t="n">
        <x:v>46315</x:v>
      </x:c>
      <x:c r="O3" s="32" t="n">
        <x:v>46322</x:v>
      </x:c>
      <x:c r="P3" s="32" t="n">
        <x:v>46329</x:v>
      </x:c>
      <x:c r="Q3" s="32" t="n">
        <x:v>46336</x:v>
      </x:c>
      <x:c r="R3" s="32" t="n">
        <x:v>46343</x:v>
      </x:c>
      <x:c r="S3" s="32" t="n">
        <x:v>46350</x:v>
      </x:c>
      <x:c r="T3" s="32" t="n">
        <x:v>46357</x:v>
      </x:c>
      <x:c r="U3" s="32" t="n">
        <x:v>46364</x:v>
      </x:c>
    </x:row>
    <x:row r="4">
      <x:c r="A4" t="n">
        <x:v>1</x:v>
      </x:c>
      <x:c r="B4" t="str">
        <x:v>Lancement</x:v>
      </x:c>
      <x:c r="C4" t="str">
        <x:v>Réunion de lancement</x:v>
      </x:c>
      <x:c r="D4" s="20" t="n">
        <x:v>46266</x:v>
      </x:c>
      <x:c r="E4" s="20" t="n">
        <x:v>46267</x:v>
      </x:c>
      <x:c r="F4" s="22" t="n">
        <x:v>1</x:v>
      </x:c>
      <x:c r="G4" s="35" t="str">
        <x:f>IF(AND(G$3&gt;=$D4,G$3&lt;=$E4),"■","")</x:f>
        <x:v>■</x:v>
      </x:c>
      <x:c r="H4" s="35" t="str">
        <x:f>IF(AND(H$3&gt;=$D4,H$3&lt;=$E4),"■","")</x:f>
      </x:c>
      <x:c r="I4" s="35" t="str">
        <x:f>IF(AND(I$3&gt;=$D4,I$3&lt;=$E4),"■","")</x:f>
      </x:c>
      <x:c r="J4" s="35" t="str">
        <x:f>IF(AND(J$3&gt;=$D4,J$3&lt;=$E4),"■","")</x:f>
      </x:c>
      <x:c r="K4" s="35" t="str">
        <x:f>IF(AND(K$3&gt;=$D4,K$3&lt;=$E4),"■","")</x:f>
      </x:c>
      <x:c r="L4" s="35" t="str">
        <x:f>IF(AND(L$3&gt;=$D4,L$3&lt;=$E4),"■","")</x:f>
      </x:c>
      <x:c r="M4" s="35" t="str">
        <x:f>IF(AND(M$3&gt;=$D4,M$3&lt;=$E4),"■","")</x:f>
      </x:c>
      <x:c r="N4" s="35" t="str">
        <x:f>IF(AND(N$3&gt;=$D4,N$3&lt;=$E4),"■","")</x:f>
      </x:c>
      <x:c r="O4" s="35" t="str">
        <x:f>IF(AND(O$3&gt;=$D4,O$3&lt;=$E4),"■","")</x:f>
      </x:c>
      <x:c r="P4" s="35" t="str">
        <x:f>IF(AND(P$3&gt;=$D4,P$3&lt;=$E4),"■","")</x:f>
      </x:c>
      <x:c r="Q4" s="35" t="str">
        <x:f>IF(AND(Q$3&gt;=$D4,Q$3&lt;=$E4),"■","")</x:f>
      </x:c>
      <x:c r="R4" s="35" t="str">
        <x:f>IF(AND(R$3&gt;=$D4,R$3&lt;=$E4),"■","")</x:f>
      </x:c>
      <x:c r="S4" s="35" t="str">
        <x:f>IF(AND(S$3&gt;=$D4,S$3&lt;=$E4),"■","")</x:f>
      </x:c>
      <x:c r="T4" s="35" t="str">
        <x:f>IF(AND(T$3&gt;=$D4,T$3&lt;=$E4),"■","")</x:f>
      </x:c>
      <x:c r="U4" s="35" t="str">
        <x:f>IF(AND(U$3&gt;=$D4,U$3&lt;=$E4),"■","")</x:f>
      </x:c>
    </x:row>
    <x:row r="5">
      <x:c r="A5" t="n">
        <x:v>2</x:v>
      </x:c>
      <x:c r="B5" t="str">
        <x:v>Lancement</x:v>
      </x:c>
      <x:c r="C5" t="str">
        <x:v>Charte projet</x:v>
      </x:c>
      <x:c r="D5" s="20" t="n">
        <x:v>46268</x:v>
      </x:c>
      <x:c r="E5" s="20" t="n">
        <x:v>46271</x:v>
      </x:c>
      <x:c r="F5" s="22" t="n">
        <x:v>1</x:v>
      </x:c>
      <x:c r="G5" s="35" t="str">
        <x:f>IF(AND(G$3&gt;=$D5,G$3&lt;=$E5),"■","")</x:f>
      </x:c>
      <x:c r="H5" s="35" t="str">
        <x:f>IF(AND(H$3&gt;=$D5,H$3&lt;=$E5),"■","")</x:f>
      </x:c>
      <x:c r="I5" s="35" t="str">
        <x:f>IF(AND(I$3&gt;=$D5,I$3&lt;=$E5),"■","")</x:f>
      </x:c>
      <x:c r="J5" s="35" t="str">
        <x:f>IF(AND(J$3&gt;=$D5,J$3&lt;=$E5),"■","")</x:f>
      </x:c>
      <x:c r="K5" s="35" t="str">
        <x:f>IF(AND(K$3&gt;=$D5,K$3&lt;=$E5),"■","")</x:f>
      </x:c>
      <x:c r="L5" s="35" t="str">
        <x:f>IF(AND(L$3&gt;=$D5,L$3&lt;=$E5),"■","")</x:f>
      </x:c>
      <x:c r="M5" s="35" t="str">
        <x:f>IF(AND(M$3&gt;=$D5,M$3&lt;=$E5),"■","")</x:f>
      </x:c>
      <x:c r="N5" s="35" t="str">
        <x:f>IF(AND(N$3&gt;=$D5,N$3&lt;=$E5),"■","")</x:f>
      </x:c>
      <x:c r="O5" s="35" t="str">
        <x:f>IF(AND(O$3&gt;=$D5,O$3&lt;=$E5),"■","")</x:f>
      </x:c>
      <x:c r="P5" s="35" t="str">
        <x:f>IF(AND(P$3&gt;=$D5,P$3&lt;=$E5),"■","")</x:f>
      </x:c>
      <x:c r="Q5" s="35" t="str">
        <x:f>IF(AND(Q$3&gt;=$D5,Q$3&lt;=$E5),"■","")</x:f>
      </x:c>
      <x:c r="R5" s="35" t="str">
        <x:f>IF(AND(R$3&gt;=$D5,R$3&lt;=$E5),"■","")</x:f>
      </x:c>
      <x:c r="S5" s="35" t="str">
        <x:f>IF(AND(S$3&gt;=$D5,S$3&lt;=$E5),"■","")</x:f>
      </x:c>
      <x:c r="T5" s="35" t="str">
        <x:f>IF(AND(T$3&gt;=$D5,T$3&lt;=$E5),"■","")</x:f>
      </x:c>
      <x:c r="U5" s="35" t="str">
        <x:f>IF(AND(U$3&gt;=$D5,U$3&lt;=$E5),"■","")</x:f>
      </x:c>
    </x:row>
    <x:row r="6">
      <x:c r="A6" t="n">
        <x:v>3</x:v>
      </x:c>
      <x:c r="B6" t="str">
        <x:v>Analyse</x:v>
      </x:c>
      <x:c r="C6" t="str">
        <x:v>Analyse des besoins</x:v>
      </x:c>
      <x:c r="D6" s="20" t="n">
        <x:v>46272</x:v>
      </x:c>
      <x:c r="E6" s="20" t="n">
        <x:v>46280</x:v>
      </x:c>
      <x:c r="F6" s="22" t="n">
        <x:v>1</x:v>
      </x:c>
      <x:c r="G6" s="35" t="str">
        <x:f>IF(AND(G$3&gt;=$D6,G$3&lt;=$E6),"■","")</x:f>
      </x:c>
      <x:c r="H6" s="35" t="str">
        <x:f>IF(AND(H$3&gt;=$D6,H$3&lt;=$E6),"■","")</x:f>
        <x:v>■</x:v>
      </x:c>
      <x:c r="I6" s="35" t="str">
        <x:f>IF(AND(I$3&gt;=$D6,I$3&lt;=$E6),"■","")</x:f>
        <x:v>■</x:v>
      </x:c>
      <x:c r="J6" s="35" t="str">
        <x:f>IF(AND(J$3&gt;=$D6,J$3&lt;=$E6),"■","")</x:f>
      </x:c>
      <x:c r="K6" s="35" t="str">
        <x:f>IF(AND(K$3&gt;=$D6,K$3&lt;=$E6),"■","")</x:f>
      </x:c>
      <x:c r="L6" s="35" t="str">
        <x:f>IF(AND(L$3&gt;=$D6,L$3&lt;=$E6),"■","")</x:f>
      </x:c>
      <x:c r="M6" s="35" t="str">
        <x:f>IF(AND(M$3&gt;=$D6,M$3&lt;=$E6),"■","")</x:f>
      </x:c>
      <x:c r="N6" s="35" t="str">
        <x:f>IF(AND(N$3&gt;=$D6,N$3&lt;=$E6),"■","")</x:f>
      </x:c>
      <x:c r="O6" s="35" t="str">
        <x:f>IF(AND(O$3&gt;=$D6,O$3&lt;=$E6),"■","")</x:f>
      </x:c>
      <x:c r="P6" s="35" t="str">
        <x:f>IF(AND(P$3&gt;=$D6,P$3&lt;=$E6),"■","")</x:f>
      </x:c>
      <x:c r="Q6" s="35" t="str">
        <x:f>IF(AND(Q$3&gt;=$D6,Q$3&lt;=$E6),"■","")</x:f>
      </x:c>
      <x:c r="R6" s="35" t="str">
        <x:f>IF(AND(R$3&gt;=$D6,R$3&lt;=$E6),"■","")</x:f>
      </x:c>
      <x:c r="S6" s="35" t="str">
        <x:f>IF(AND(S$3&gt;=$D6,S$3&lt;=$E6),"■","")</x:f>
      </x:c>
      <x:c r="T6" s="35" t="str">
        <x:f>IF(AND(T$3&gt;=$D6,T$3&lt;=$E6),"■","")</x:f>
      </x:c>
      <x:c r="U6" s="35" t="str">
        <x:f>IF(AND(U$3&gt;=$D6,U$3&lt;=$E6),"■","")</x:f>
      </x:c>
    </x:row>
    <x:row r="7">
      <x:c r="A7" t="n">
        <x:v>4</x:v>
      </x:c>
      <x:c r="B7" t="str">
        <x:v>Analyse</x:v>
      </x:c>
      <x:c r="C7" t="str">
        <x:v>Cartographie des processus</x:v>
      </x:c>
      <x:c r="D7" s="20" t="n">
        <x:v>46276</x:v>
      </x:c>
      <x:c r="E7" s="20" t="n">
        <x:v>46284</x:v>
      </x:c>
      <x:c r="F7" s="22" t="n">
        <x:v>0.75</x:v>
      </x:c>
      <x:c r="G7" s="35" t="str">
        <x:f>IF(AND(G$3&gt;=$D7,G$3&lt;=$E7),"■","")</x:f>
      </x:c>
      <x:c r="H7" s="35" t="str">
        <x:f>IF(AND(H$3&gt;=$D7,H$3&lt;=$E7),"■","")</x:f>
      </x:c>
      <x:c r="I7" s="35" t="str">
        <x:f>IF(AND(I$3&gt;=$D7,I$3&lt;=$E7),"■","")</x:f>
        <x:v>■</x:v>
      </x:c>
      <x:c r="J7" s="35" t="str">
        <x:f>IF(AND(J$3&gt;=$D7,J$3&lt;=$E7),"■","")</x:f>
      </x:c>
      <x:c r="K7" s="35" t="str">
        <x:f>IF(AND(K$3&gt;=$D7,K$3&lt;=$E7),"■","")</x:f>
      </x:c>
      <x:c r="L7" s="35" t="str">
        <x:f>IF(AND(L$3&gt;=$D7,L$3&lt;=$E7),"■","")</x:f>
      </x:c>
      <x:c r="M7" s="35" t="str">
        <x:f>IF(AND(M$3&gt;=$D7,M$3&lt;=$E7),"■","")</x:f>
      </x:c>
      <x:c r="N7" s="35" t="str">
        <x:f>IF(AND(N$3&gt;=$D7,N$3&lt;=$E7),"■","")</x:f>
      </x:c>
      <x:c r="O7" s="35" t="str">
        <x:f>IF(AND(O$3&gt;=$D7,O$3&lt;=$E7),"■","")</x:f>
      </x:c>
      <x:c r="P7" s="35" t="str">
        <x:f>IF(AND(P$3&gt;=$D7,P$3&lt;=$E7),"■","")</x:f>
      </x:c>
      <x:c r="Q7" s="35" t="str">
        <x:f>IF(AND(Q$3&gt;=$D7,Q$3&lt;=$E7),"■","")</x:f>
      </x:c>
      <x:c r="R7" s="35" t="str">
        <x:f>IF(AND(R$3&gt;=$D7,R$3&lt;=$E7),"■","")</x:f>
      </x:c>
      <x:c r="S7" s="35" t="str">
        <x:f>IF(AND(S$3&gt;=$D7,S$3&lt;=$E7),"■","")</x:f>
      </x:c>
      <x:c r="T7" s="35" t="str">
        <x:f>IF(AND(T$3&gt;=$D7,T$3&lt;=$E7),"■","")</x:f>
      </x:c>
      <x:c r="U7" s="35" t="str">
        <x:f>IF(AND(U$3&gt;=$D7,U$3&lt;=$E7),"■","")</x:f>
      </x:c>
    </x:row>
    <x:row r="8">
      <x:c r="A8" t="n">
        <x:v>5</x:v>
      </x:c>
      <x:c r="B8" t="str">
        <x:v>Conception</x:v>
      </x:c>
      <x:c r="C8" t="str">
        <x:v>Cahier des charges</x:v>
      </x:c>
      <x:c r="D8" s="20" t="n">
        <x:v>46285</x:v>
      </x:c>
      <x:c r="E8" s="20" t="n">
        <x:v>46293</x:v>
      </x:c>
      <x:c r="F8" s="22" t="n">
        <x:v>0.6</x:v>
      </x:c>
      <x:c r="G8" s="35" t="str">
        <x:f>IF(AND(G$3&gt;=$D8,G$3&lt;=$E8),"■","")</x:f>
      </x:c>
      <x:c r="H8" s="35" t="str">
        <x:f>IF(AND(H$3&gt;=$D8,H$3&lt;=$E8),"■","")</x:f>
      </x:c>
      <x:c r="I8" s="35" t="str">
        <x:f>IF(AND(I$3&gt;=$D8,I$3&lt;=$E8),"■","")</x:f>
      </x:c>
      <x:c r="J8" s="35" t="str">
        <x:f>IF(AND(J$3&gt;=$D8,J$3&lt;=$E8),"■","")</x:f>
        <x:v>■</x:v>
      </x:c>
      <x:c r="K8" s="35" t="str">
        <x:f>IF(AND(K$3&gt;=$D8,K$3&lt;=$E8),"■","")</x:f>
      </x:c>
      <x:c r="L8" s="35" t="str">
        <x:f>IF(AND(L$3&gt;=$D8,L$3&lt;=$E8),"■","")</x:f>
      </x:c>
      <x:c r="M8" s="35" t="str">
        <x:f>IF(AND(M$3&gt;=$D8,M$3&lt;=$E8),"■","")</x:f>
      </x:c>
      <x:c r="N8" s="35" t="str">
        <x:f>IF(AND(N$3&gt;=$D8,N$3&lt;=$E8),"■","")</x:f>
      </x:c>
      <x:c r="O8" s="35" t="str">
        <x:f>IF(AND(O$3&gt;=$D8,O$3&lt;=$E8),"■","")</x:f>
      </x:c>
      <x:c r="P8" s="35" t="str">
        <x:f>IF(AND(P$3&gt;=$D8,P$3&lt;=$E8),"■","")</x:f>
      </x:c>
      <x:c r="Q8" s="35" t="str">
        <x:f>IF(AND(Q$3&gt;=$D8,Q$3&lt;=$E8),"■","")</x:f>
      </x:c>
      <x:c r="R8" s="35" t="str">
        <x:f>IF(AND(R$3&gt;=$D8,R$3&lt;=$E8),"■","")</x:f>
      </x:c>
      <x:c r="S8" s="35" t="str">
        <x:f>IF(AND(S$3&gt;=$D8,S$3&lt;=$E8),"■","")</x:f>
      </x:c>
      <x:c r="T8" s="35" t="str">
        <x:f>IF(AND(T$3&gt;=$D8,T$3&lt;=$E8),"■","")</x:f>
      </x:c>
      <x:c r="U8" s="35" t="str">
        <x:f>IF(AND(U$3&gt;=$D8,U$3&lt;=$E8),"■","")</x:f>
      </x:c>
    </x:row>
    <x:row r="9">
      <x:c r="A9" t="n">
        <x:v>6</x:v>
      </x:c>
      <x:c r="B9" t="str">
        <x:v>Conception</x:v>
      </x:c>
      <x:c r="C9" t="str">
        <x:v>Architecture cible</x:v>
      </x:c>
      <x:c r="D9" s="20" t="n">
        <x:v>46291</x:v>
      </x:c>
      <x:c r="E9" s="20" t="n">
        <x:v>46300</x:v>
      </x:c>
      <x:c r="F9" s="22" t="n">
        <x:v>0.5</x:v>
      </x:c>
      <x:c r="G9" s="35" t="str">
        <x:f>IF(AND(G$3&gt;=$D9,G$3&lt;=$E9),"■","")</x:f>
      </x:c>
      <x:c r="H9" s="35" t="str">
        <x:f>IF(AND(H$3&gt;=$D9,H$3&lt;=$E9),"■","")</x:f>
      </x:c>
      <x:c r="I9" s="35" t="str">
        <x:f>IF(AND(I$3&gt;=$D9,I$3&lt;=$E9),"■","")</x:f>
      </x:c>
      <x:c r="J9" s="35" t="str">
        <x:f>IF(AND(J$3&gt;=$D9,J$3&lt;=$E9),"■","")</x:f>
      </x:c>
      <x:c r="K9" s="35" t="str">
        <x:f>IF(AND(K$3&gt;=$D9,K$3&lt;=$E9),"■","")</x:f>
        <x:v>■</x:v>
      </x:c>
      <x:c r="L9" s="35" t="str">
        <x:f>IF(AND(L$3&gt;=$D9,L$3&lt;=$E9),"■","")</x:f>
      </x:c>
      <x:c r="M9" s="35" t="str">
        <x:f>IF(AND(M$3&gt;=$D9,M$3&lt;=$E9),"■","")</x:f>
      </x:c>
      <x:c r="N9" s="35" t="str">
        <x:f>IF(AND(N$3&gt;=$D9,N$3&lt;=$E9),"■","")</x:f>
      </x:c>
      <x:c r="O9" s="35" t="str">
        <x:f>IF(AND(O$3&gt;=$D9,O$3&lt;=$E9),"■","")</x:f>
      </x:c>
      <x:c r="P9" s="35" t="str">
        <x:f>IF(AND(P$3&gt;=$D9,P$3&lt;=$E9),"■","")</x:f>
      </x:c>
      <x:c r="Q9" s="35" t="str">
        <x:f>IF(AND(Q$3&gt;=$D9,Q$3&lt;=$E9),"■","")</x:f>
      </x:c>
      <x:c r="R9" s="35" t="str">
        <x:f>IF(AND(R$3&gt;=$D9,R$3&lt;=$E9),"■","")</x:f>
      </x:c>
      <x:c r="S9" s="35" t="str">
        <x:f>IF(AND(S$3&gt;=$D9,S$3&lt;=$E9),"■","")</x:f>
      </x:c>
      <x:c r="T9" s="35" t="str">
        <x:f>IF(AND(T$3&gt;=$D9,T$3&lt;=$E9),"■","")</x:f>
      </x:c>
      <x:c r="U9" s="35" t="str">
        <x:f>IF(AND(U$3&gt;=$D9,U$3&lt;=$E9),"■","")</x:f>
      </x:c>
    </x:row>
    <x:row r="10">
      <x:c r="A10" t="n">
        <x:v>7</x:v>
      </x:c>
      <x:c r="B10" t="str">
        <x:v>Développement</x:v>
      </x:c>
      <x:c r="C10" t="str">
        <x:v>Paramétrage ERP</x:v>
      </x:c>
      <x:c r="D10" s="20" t="n">
        <x:v>46301</x:v>
      </x:c>
      <x:c r="E10" s="20" t="n">
        <x:v>46321</x:v>
      </x:c>
      <x:c r="F10" s="22" t="n">
        <x:v>0.35</x:v>
      </x:c>
      <x:c r="G10" s="35" t="str">
        <x:f>IF(AND(G$3&gt;=$D10,G$3&lt;=$E10),"■","")</x:f>
      </x:c>
      <x:c r="H10" s="35" t="str">
        <x:f>IF(AND(H$3&gt;=$D10,H$3&lt;=$E10),"■","")</x:f>
      </x:c>
      <x:c r="I10" s="35" t="str">
        <x:f>IF(AND(I$3&gt;=$D10,I$3&lt;=$E10),"■","")</x:f>
      </x:c>
      <x:c r="J10" s="35" t="str">
        <x:f>IF(AND(J$3&gt;=$D10,J$3&lt;=$E10),"■","")</x:f>
      </x:c>
      <x:c r="K10" s="35" t="str">
        <x:f>IF(AND(K$3&gt;=$D10,K$3&lt;=$E10),"■","")</x:f>
      </x:c>
      <x:c r="L10" s="35" t="str">
        <x:f>IF(AND(L$3&gt;=$D10,L$3&lt;=$E10),"■","")</x:f>
        <x:v>■</x:v>
      </x:c>
      <x:c r="M10" s="35" t="str">
        <x:f>IF(AND(M$3&gt;=$D10,M$3&lt;=$E10),"■","")</x:f>
        <x:v>■</x:v>
      </x:c>
      <x:c r="N10" s="35" t="str">
        <x:f>IF(AND(N$3&gt;=$D10,N$3&lt;=$E10),"■","")</x:f>
        <x:v>■</x:v>
      </x:c>
      <x:c r="O10" s="35" t="str">
        <x:f>IF(AND(O$3&gt;=$D10,O$3&lt;=$E10),"■","")</x:f>
      </x:c>
      <x:c r="P10" s="35" t="str">
        <x:f>IF(AND(P$3&gt;=$D10,P$3&lt;=$E10),"■","")</x:f>
      </x:c>
      <x:c r="Q10" s="35" t="str">
        <x:f>IF(AND(Q$3&gt;=$D10,Q$3&lt;=$E10),"■","")</x:f>
      </x:c>
      <x:c r="R10" s="35" t="str">
        <x:f>IF(AND(R$3&gt;=$D10,R$3&lt;=$E10),"■","")</x:f>
      </x:c>
      <x:c r="S10" s="35" t="str">
        <x:f>IF(AND(S$3&gt;=$D10,S$3&lt;=$E10),"■","")</x:f>
      </x:c>
      <x:c r="T10" s="35" t="str">
        <x:f>IF(AND(T$3&gt;=$D10,T$3&lt;=$E10),"■","")</x:f>
      </x:c>
      <x:c r="U10" s="35" t="str">
        <x:f>IF(AND(U$3&gt;=$D10,U$3&lt;=$E10),"■","")</x:f>
      </x:c>
    </x:row>
    <x:row r="11">
      <x:c r="A11" t="n">
        <x:v>8</x:v>
      </x:c>
      <x:c r="B11" t="str">
        <x:v>Développement</x:v>
      </x:c>
      <x:c r="C11" t="str">
        <x:v>Développement des interfaces</x:v>
      </x:c>
      <x:c r="D11" s="20" t="n">
        <x:v>46308</x:v>
      </x:c>
      <x:c r="E11" s="20" t="n">
        <x:v>46328</x:v>
      </x:c>
      <x:c r="F11" s="22" t="n">
        <x:v>0.1</x:v>
      </x:c>
      <x:c r="G11" s="35" t="str">
        <x:f>IF(AND(G$3&gt;=$D11,G$3&lt;=$E11),"■","")</x:f>
      </x:c>
      <x:c r="H11" s="35" t="str">
        <x:f>IF(AND(H$3&gt;=$D11,H$3&lt;=$E11),"■","")</x:f>
      </x:c>
      <x:c r="I11" s="35" t="str">
        <x:f>IF(AND(I$3&gt;=$D11,I$3&lt;=$E11),"■","")</x:f>
      </x:c>
      <x:c r="J11" s="35" t="str">
        <x:f>IF(AND(J$3&gt;=$D11,J$3&lt;=$E11),"■","")</x:f>
      </x:c>
      <x:c r="K11" s="35" t="str">
        <x:f>IF(AND(K$3&gt;=$D11,K$3&lt;=$E11),"■","")</x:f>
      </x:c>
      <x:c r="L11" s="35" t="str">
        <x:f>IF(AND(L$3&gt;=$D11,L$3&lt;=$E11),"■","")</x:f>
      </x:c>
      <x:c r="M11" s="35" t="str">
        <x:f>IF(AND(M$3&gt;=$D11,M$3&lt;=$E11),"■","")</x:f>
        <x:v>■</x:v>
      </x:c>
      <x:c r="N11" s="35" t="str">
        <x:f>IF(AND(N$3&gt;=$D11,N$3&lt;=$E11),"■","")</x:f>
        <x:v>■</x:v>
      </x:c>
      <x:c r="O11" s="35" t="str">
        <x:f>IF(AND(O$3&gt;=$D11,O$3&lt;=$E11),"■","")</x:f>
        <x:v>■</x:v>
      </x:c>
      <x:c r="P11" s="35" t="str">
        <x:f>IF(AND(P$3&gt;=$D11,P$3&lt;=$E11),"■","")</x:f>
      </x:c>
      <x:c r="Q11" s="35" t="str">
        <x:f>IF(AND(Q$3&gt;=$D11,Q$3&lt;=$E11),"■","")</x:f>
      </x:c>
      <x:c r="R11" s="35" t="str">
        <x:f>IF(AND(R$3&gt;=$D11,R$3&lt;=$E11),"■","")</x:f>
      </x:c>
      <x:c r="S11" s="35" t="str">
        <x:f>IF(AND(S$3&gt;=$D11,S$3&lt;=$E11),"■","")</x:f>
      </x:c>
      <x:c r="T11" s="35" t="str">
        <x:f>IF(AND(T$3&gt;=$D11,T$3&lt;=$E11),"■","")</x:f>
      </x:c>
      <x:c r="U11" s="35" t="str">
        <x:f>IF(AND(U$3&gt;=$D11,U$3&lt;=$E11),"■","")</x:f>
      </x:c>
    </x:row>
    <x:row r="12">
      <x:c r="A12" t="n">
        <x:v>9</x:v>
      </x:c>
      <x:c r="B12" t="str">
        <x:v>Tests</x:v>
      </x:c>
      <x:c r="C12" t="str">
        <x:v>Plan de tests</x:v>
      </x:c>
      <x:c r="D12" s="20" t="n">
        <x:v>46324</x:v>
      </x:c>
      <x:c r="E12" s="20" t="n">
        <x:v>46331</x:v>
      </x:c>
      <x:c r="F12" s="22" t="n">
        <x:v>0</x:v>
      </x:c>
      <x:c r="G12" s="35" t="str">
        <x:f>IF(AND(G$3&gt;=$D12,G$3&lt;=$E12),"■","")</x:f>
      </x:c>
      <x:c r="H12" s="35" t="str">
        <x:f>IF(AND(H$3&gt;=$D12,H$3&lt;=$E12),"■","")</x:f>
      </x:c>
      <x:c r="I12" s="35" t="str">
        <x:f>IF(AND(I$3&gt;=$D12,I$3&lt;=$E12),"■","")</x:f>
      </x:c>
      <x:c r="J12" s="35" t="str">
        <x:f>IF(AND(J$3&gt;=$D12,J$3&lt;=$E12),"■","")</x:f>
      </x:c>
      <x:c r="K12" s="35" t="str">
        <x:f>IF(AND(K$3&gt;=$D12,K$3&lt;=$E12),"■","")</x:f>
      </x:c>
      <x:c r="L12" s="35" t="str">
        <x:f>IF(AND(L$3&gt;=$D12,L$3&lt;=$E12),"■","")</x:f>
      </x:c>
      <x:c r="M12" s="35" t="str">
        <x:f>IF(AND(M$3&gt;=$D12,M$3&lt;=$E12),"■","")</x:f>
      </x:c>
      <x:c r="N12" s="35" t="str">
        <x:f>IF(AND(N$3&gt;=$D12,N$3&lt;=$E12),"■","")</x:f>
      </x:c>
      <x:c r="O12" s="35" t="str">
        <x:f>IF(AND(O$3&gt;=$D12,O$3&lt;=$E12),"■","")</x:f>
      </x:c>
      <x:c r="P12" s="35" t="str">
        <x:f>IF(AND(P$3&gt;=$D12,P$3&lt;=$E12),"■","")</x:f>
        <x:v>■</x:v>
      </x:c>
      <x:c r="Q12" s="35" t="str">
        <x:f>IF(AND(Q$3&gt;=$D12,Q$3&lt;=$E12),"■","")</x:f>
      </x:c>
      <x:c r="R12" s="35" t="str">
        <x:f>IF(AND(R$3&gt;=$D12,R$3&lt;=$E12),"■","")</x:f>
      </x:c>
      <x:c r="S12" s="35" t="str">
        <x:f>IF(AND(S$3&gt;=$D12,S$3&lt;=$E12),"■","")</x:f>
      </x:c>
      <x:c r="T12" s="35" t="str">
        <x:f>IF(AND(T$3&gt;=$D12,T$3&lt;=$E12),"■","")</x:f>
      </x:c>
      <x:c r="U12" s="35" t="str">
        <x:f>IF(AND(U$3&gt;=$D12,U$3&lt;=$E12),"■","")</x:f>
      </x:c>
    </x:row>
    <x:row r="13">
      <x:c r="A13" t="n">
        <x:v>10</x:v>
      </x:c>
      <x:c r="B13" t="str">
        <x:v>Tests</x:v>
      </x:c>
      <x:c r="C13" t="str">
        <x:v>Recette utilisateur</x:v>
      </x:c>
      <x:c r="D13" s="20" t="n">
        <x:v>46332</x:v>
      </x:c>
      <x:c r="E13" s="20" t="n">
        <x:v>46344</x:v>
      </x:c>
      <x:c r="F13" s="22" t="n">
        <x:v>0</x:v>
      </x:c>
      <x:c r="G13" s="35" t="str">
        <x:f>IF(AND(G$3&gt;=$D13,G$3&lt;=$E13),"■","")</x:f>
      </x:c>
      <x:c r="H13" s="35" t="str">
        <x:f>IF(AND(H$3&gt;=$D13,H$3&lt;=$E13),"■","")</x:f>
      </x:c>
      <x:c r="I13" s="35" t="str">
        <x:f>IF(AND(I$3&gt;=$D13,I$3&lt;=$E13),"■","")</x:f>
      </x:c>
      <x:c r="J13" s="35" t="str">
        <x:f>IF(AND(J$3&gt;=$D13,J$3&lt;=$E13),"■","")</x:f>
      </x:c>
      <x:c r="K13" s="35" t="str">
        <x:f>IF(AND(K$3&gt;=$D13,K$3&lt;=$E13),"■","")</x:f>
      </x:c>
      <x:c r="L13" s="35" t="str">
        <x:f>IF(AND(L$3&gt;=$D13,L$3&lt;=$E13),"■","")</x:f>
      </x:c>
      <x:c r="M13" s="35" t="str">
        <x:f>IF(AND(M$3&gt;=$D13,M$3&lt;=$E13),"■","")</x:f>
      </x:c>
      <x:c r="N13" s="35" t="str">
        <x:f>IF(AND(N$3&gt;=$D13,N$3&lt;=$E13),"■","")</x:f>
      </x:c>
      <x:c r="O13" s="35" t="str">
        <x:f>IF(AND(O$3&gt;=$D13,O$3&lt;=$E13),"■","")</x:f>
      </x:c>
      <x:c r="P13" s="35" t="str">
        <x:f>IF(AND(P$3&gt;=$D13,P$3&lt;=$E13),"■","")</x:f>
      </x:c>
      <x:c r="Q13" s="35" t="str">
        <x:f>IF(AND(Q$3&gt;=$D13,Q$3&lt;=$E13),"■","")</x:f>
        <x:v>■</x:v>
      </x:c>
      <x:c r="R13" s="35" t="str">
        <x:f>IF(AND(R$3&gt;=$D13,R$3&lt;=$E13),"■","")</x:f>
        <x:v>■</x:v>
      </x:c>
      <x:c r="S13" s="35" t="str">
        <x:f>IF(AND(S$3&gt;=$D13,S$3&lt;=$E13),"■","")</x:f>
      </x:c>
      <x:c r="T13" s="35" t="str">
        <x:f>IF(AND(T$3&gt;=$D13,T$3&lt;=$E13),"■","")</x:f>
      </x:c>
      <x:c r="U13" s="35" t="str">
        <x:f>IF(AND(U$3&gt;=$D13,U$3&lt;=$E13),"■","")</x:f>
      </x:c>
    </x:row>
    <x:row r="14">
      <x:c r="A14" t="n">
        <x:v>11</x:v>
      </x:c>
      <x:c r="B14" t="str">
        <x:v>Déploiement</x:v>
      </x:c>
      <x:c r="C14" t="str">
        <x:v>Formation utilisateurs</x:v>
      </x:c>
      <x:c r="D14" s="20" t="n">
        <x:v>46341</x:v>
      </x:c>
      <x:c r="E14" s="20" t="n">
        <x:v>46350</x:v>
      </x:c>
      <x:c r="F14" s="22" t="n">
        <x:v>0</x:v>
      </x:c>
      <x:c r="G14" s="35" t="str">
        <x:f>IF(AND(G$3&gt;=$D14,G$3&lt;=$E14),"■","")</x:f>
      </x:c>
      <x:c r="H14" s="35" t="str">
        <x:f>IF(AND(H$3&gt;=$D14,H$3&lt;=$E14),"■","")</x:f>
      </x:c>
      <x:c r="I14" s="35" t="str">
        <x:f>IF(AND(I$3&gt;=$D14,I$3&lt;=$E14),"■","")</x:f>
      </x:c>
      <x:c r="J14" s="35" t="str">
        <x:f>IF(AND(J$3&gt;=$D14,J$3&lt;=$E14),"■","")</x:f>
      </x:c>
      <x:c r="K14" s="35" t="str">
        <x:f>IF(AND(K$3&gt;=$D14,K$3&lt;=$E14),"■","")</x:f>
      </x:c>
      <x:c r="L14" s="35" t="str">
        <x:f>IF(AND(L$3&gt;=$D14,L$3&lt;=$E14),"■","")</x:f>
      </x:c>
      <x:c r="M14" s="35" t="str">
        <x:f>IF(AND(M$3&gt;=$D14,M$3&lt;=$E14),"■","")</x:f>
      </x:c>
      <x:c r="N14" s="35" t="str">
        <x:f>IF(AND(N$3&gt;=$D14,N$3&lt;=$E14),"■","")</x:f>
      </x:c>
      <x:c r="O14" s="35" t="str">
        <x:f>IF(AND(O$3&gt;=$D14,O$3&lt;=$E14),"■","")</x:f>
      </x:c>
      <x:c r="P14" s="35" t="str">
        <x:f>IF(AND(P$3&gt;=$D14,P$3&lt;=$E14),"■","")</x:f>
      </x:c>
      <x:c r="Q14" s="35" t="str">
        <x:f>IF(AND(Q$3&gt;=$D14,Q$3&lt;=$E14),"■","")</x:f>
      </x:c>
      <x:c r="R14" s="35" t="str">
        <x:f>IF(AND(R$3&gt;=$D14,R$3&lt;=$E14),"■","")</x:f>
        <x:v>■</x:v>
      </x:c>
      <x:c r="S14" s="35" t="str">
        <x:f>IF(AND(S$3&gt;=$D14,S$3&lt;=$E14),"■","")</x:f>
        <x:v>■</x:v>
      </x:c>
      <x:c r="T14" s="35" t="str">
        <x:f>IF(AND(T$3&gt;=$D14,T$3&lt;=$E14),"■","")</x:f>
      </x:c>
      <x:c r="U14" s="35" t="str">
        <x:f>IF(AND(U$3&gt;=$D14,U$3&lt;=$E14),"■","")</x:f>
      </x:c>
    </x:row>
    <x:row r="15">
      <x:c r="A15" t="n">
        <x:v>12</x:v>
      </x:c>
      <x:c r="B15" t="str">
        <x:v>Déploiement</x:v>
      </x:c>
      <x:c r="C15" t="str">
        <x:v>Mise en production</x:v>
      </x:c>
      <x:c r="D15" s="20" t="n">
        <x:v>46354</x:v>
      </x:c>
      <x:c r="E15" s="20" t="n">
        <x:v>46356</x:v>
      </x:c>
      <x:c r="F15" s="22" t="n">
        <x:v>0</x:v>
      </x:c>
      <x:c r="G15" s="35" t="str">
        <x:f>IF(AND(G$3&gt;=$D15,G$3&lt;=$E15),"■","")</x:f>
      </x:c>
      <x:c r="H15" s="35" t="str">
        <x:f>IF(AND(H$3&gt;=$D15,H$3&lt;=$E15),"■","")</x:f>
      </x:c>
      <x:c r="I15" s="35" t="str">
        <x:f>IF(AND(I$3&gt;=$D15,I$3&lt;=$E15),"■","")</x:f>
      </x:c>
      <x:c r="J15" s="35" t="str">
        <x:f>IF(AND(J$3&gt;=$D15,J$3&lt;=$E15),"■","")</x:f>
      </x:c>
      <x:c r="K15" s="35" t="str">
        <x:f>IF(AND(K$3&gt;=$D15,K$3&lt;=$E15),"■","")</x:f>
      </x:c>
      <x:c r="L15" s="35" t="str">
        <x:f>IF(AND(L$3&gt;=$D15,L$3&lt;=$E15),"■","")</x:f>
      </x:c>
      <x:c r="M15" s="35" t="str">
        <x:f>IF(AND(M$3&gt;=$D15,M$3&lt;=$E15),"■","")</x:f>
      </x:c>
      <x:c r="N15" s="35" t="str">
        <x:f>IF(AND(N$3&gt;=$D15,N$3&lt;=$E15),"■","")</x:f>
      </x:c>
      <x:c r="O15" s="35" t="str">
        <x:f>IF(AND(O$3&gt;=$D15,O$3&lt;=$E15),"■","")</x:f>
      </x:c>
      <x:c r="P15" s="35" t="str">
        <x:f>IF(AND(P$3&gt;=$D15,P$3&lt;=$E15),"■","")</x:f>
      </x:c>
      <x:c r="Q15" s="35" t="str">
        <x:f>IF(AND(Q$3&gt;=$D15,Q$3&lt;=$E15),"■","")</x:f>
      </x:c>
      <x:c r="R15" s="35" t="str">
        <x:f>IF(AND(R$3&gt;=$D15,R$3&lt;=$E15),"■","")</x:f>
      </x:c>
      <x:c r="S15" s="35" t="str">
        <x:f>IF(AND(S$3&gt;=$D15,S$3&lt;=$E15),"■","")</x:f>
      </x:c>
      <x:c r="T15" s="35" t="str">
        <x:f>IF(AND(T$3&gt;=$D15,T$3&lt;=$E15),"■","")</x:f>
      </x:c>
      <x:c r="U15" s="35" t="str">
        <x:f>IF(AND(U$3&gt;=$D15,U$3&lt;=$E15),"■","")</x:f>
      </x:c>
    </x:row>
    <x:row r="16">
      <x:c r="A16" t="n">
        <x:v>13</x:v>
      </x:c>
      <x:c r="B16" t="str">
        <x:v>Clôture</x:v>
      </x:c>
      <x:c r="C16" t="str">
        <x:v>Bilan de projet</x:v>
      </x:c>
      <x:c r="D16" s="20" t="n">
        <x:v>46360</x:v>
      </x:c>
      <x:c r="E16" s="20" t="n">
        <x:v>46365</x:v>
      </x:c>
      <x:c r="F16" s="22" t="n">
        <x:v>0</x:v>
      </x:c>
      <x:c r="G16" s="35" t="str">
        <x:f>IF(AND(G$3&gt;=$D16,G$3&lt;=$E16),"■","")</x:f>
      </x:c>
      <x:c r="H16" s="35" t="str">
        <x:f>IF(AND(H$3&gt;=$D16,H$3&lt;=$E16),"■","")</x:f>
      </x:c>
      <x:c r="I16" s="35" t="str">
        <x:f>IF(AND(I$3&gt;=$D16,I$3&lt;=$E16),"■","")</x:f>
      </x:c>
      <x:c r="J16" s="35" t="str">
        <x:f>IF(AND(J$3&gt;=$D16,J$3&lt;=$E16),"■","")</x:f>
      </x:c>
      <x:c r="K16" s="35" t="str">
        <x:f>IF(AND(K$3&gt;=$D16,K$3&lt;=$E16),"■","")</x:f>
      </x:c>
      <x:c r="L16" s="35" t="str">
        <x:f>IF(AND(L$3&gt;=$D16,L$3&lt;=$E16),"■","")</x:f>
      </x:c>
      <x:c r="M16" s="35" t="str">
        <x:f>IF(AND(M$3&gt;=$D16,M$3&lt;=$E16),"■","")</x:f>
      </x:c>
      <x:c r="N16" s="35" t="str">
        <x:f>IF(AND(N$3&gt;=$D16,N$3&lt;=$E16),"■","")</x:f>
      </x:c>
      <x:c r="O16" s="35" t="str">
        <x:f>IF(AND(O$3&gt;=$D16,O$3&lt;=$E16),"■","")</x:f>
      </x:c>
      <x:c r="P16" s="35" t="str">
        <x:f>IF(AND(P$3&gt;=$D16,P$3&lt;=$E16),"■","")</x:f>
      </x:c>
      <x:c r="Q16" s="35" t="str">
        <x:f>IF(AND(Q$3&gt;=$D16,Q$3&lt;=$E16),"■","")</x:f>
      </x:c>
      <x:c r="R16" s="35" t="str">
        <x:f>IF(AND(R$3&gt;=$D16,R$3&lt;=$E16),"■","")</x:f>
      </x:c>
      <x:c r="S16" s="35" t="str">
        <x:f>IF(AND(S$3&gt;=$D16,S$3&lt;=$E16),"■","")</x:f>
      </x:c>
      <x:c r="T16" s="35" t="str">
        <x:f>IF(AND(T$3&gt;=$D16,T$3&lt;=$E16),"■","")</x:f>
      </x:c>
      <x:c r="U16" s="35" t="str">
        <x:f>IF(AND(U$3&gt;=$D16,U$3&lt;=$E16),"■","")</x:f>
        <x:v>■</x:v>
      </x:c>
    </x:row>
    <x:row r="17">
      <x:c r="D17" s="20"/>
      <x:c r="E17" s="20"/>
      <x:c r="F17" s="22"/>
    </x:row>
    <x:row r="18">
      <x:c r="D18" s="20"/>
      <x:c r="E18" s="20"/>
      <x:c r="F18" s="22"/>
    </x:row>
    <x:row r="19">
      <x:c r="D19" s="20"/>
      <x:c r="E19" s="20"/>
      <x:c r="F19" s="22"/>
    </x:row>
    <x:row r="20">
      <x:c r="D20" s="20"/>
      <x:c r="E20" s="20"/>
      <x:c r="F20" s="22"/>
    </x:row>
    <x:row r="21">
      <x:c r="D21" s="20"/>
      <x:c r="E21" s="20"/>
      <x:c r="F21" s="22"/>
    </x:row>
    <x:row r="22">
      <x:c r="D22" s="20"/>
      <x:c r="E22" s="20"/>
      <x:c r="F22" s="22"/>
    </x:row>
    <x:row r="23">
      <x:c r="D23" s="20"/>
      <x:c r="E23" s="20"/>
      <x:c r="F23" s="22"/>
    </x:row>
    <x:row r="24">
      <x:c r="D24" s="20"/>
      <x:c r="E24" s="20"/>
      <x:c r="F24" s="22"/>
    </x:row>
    <x:row r="25">
      <x:c r="D25" s="20"/>
      <x:c r="E25" s="20"/>
      <x:c r="F25" s="22"/>
    </x:row>
    <x:row r="26">
      <x:c r="D26" s="20"/>
      <x:c r="E26" s="20"/>
      <x:c r="F26" s="22"/>
    </x:row>
    <x:row r="27">
      <x:c r="D27" s="20"/>
      <x:c r="E27" s="20"/>
      <x:c r="F27" s="22"/>
    </x:row>
    <x:row r="28">
      <x:c r="D28" s="20"/>
      <x:c r="E28" s="20"/>
      <x:c r="F28" s="22"/>
    </x:row>
    <x:row r="29">
      <x:c r="D29" s="20"/>
      <x:c r="E29" s="20"/>
      <x:c r="F29" s="22"/>
    </x:row>
    <x:row r="30">
      <x:c r="D30" s="20"/>
      <x:c r="E30" s="20"/>
      <x:c r="F30" s="22"/>
    </x:row>
    <x:row r="31">
      <x:c r="D31" s="20"/>
      <x:c r="E31" s="20"/>
      <x:c r="F31" s="22"/>
    </x:row>
    <x:row r="32">
      <x:c r="D32" s="20"/>
      <x:c r="E32" s="20"/>
      <x:c r="F32" s="22"/>
    </x:row>
    <x:row r="33">
      <x:c r="D33" s="20"/>
      <x:c r="E33" s="20"/>
      <x:c r="F33" s="22"/>
    </x:row>
    <x:row r="34">
      <x:c r="D34" s="20"/>
      <x:c r="E34" s="20"/>
      <x:c r="F34" s="22"/>
    </x:row>
    <x:row r="35">
      <x:c r="D35" s="20"/>
      <x:c r="E35" s="20"/>
      <x:c r="F35" s="22"/>
    </x:row>
    <x:row r="36">
      <x:c r="D36" s="20"/>
      <x:c r="E36" s="20"/>
      <x:c r="F36" s="22"/>
    </x:row>
    <x:row r="37">
      <x:c r="D37" s="20"/>
      <x:c r="E37" s="20"/>
      <x:c r="F37" s="22"/>
    </x:row>
    <x:row r="38">
      <x:c r="D38" s="20"/>
      <x:c r="E38" s="20"/>
      <x:c r="F38" s="22"/>
    </x:row>
    <x:row r="39">
      <x:c r="D39" s="20"/>
      <x:c r="E39" s="20"/>
      <x:c r="F39" s="22"/>
    </x:row>
    <x:row r="40">
      <x:c r="D40" s="20"/>
      <x:c r="E40" s="20"/>
      <x:c r="F40" s="22"/>
    </x:row>
    <x:row r="41">
      <x:c r="D41" s="20"/>
      <x:c r="E41" s="20"/>
      <x:c r="F41" s="22"/>
    </x:row>
    <x:row r="42">
      <x:c r="D42" s="20"/>
      <x:c r="E42" s="20"/>
      <x:c r="F42" s="22"/>
    </x:row>
    <x:row r="43">
      <x:c r="D43" s="20"/>
      <x:c r="E43" s="20"/>
      <x:c r="F43" s="22"/>
    </x:row>
    <x:row r="44">
      <x:c r="D44" s="20"/>
      <x:c r="E44" s="20"/>
      <x:c r="F44" s="22"/>
    </x:row>
    <x:row r="45">
      <x:c r="D45" s="20"/>
      <x:c r="E45" s="20"/>
      <x:c r="F45" s="22"/>
    </x:row>
    <x:row r="46">
      <x:c r="D46" s="20"/>
      <x:c r="E46" s="20"/>
      <x:c r="F46" s="22"/>
    </x:row>
    <x:row r="47">
      <x:c r="D47" s="20"/>
      <x:c r="E47" s="20"/>
      <x:c r="F47" s="22"/>
    </x:row>
    <x:row r="48">
      <x:c r="D48" s="20"/>
      <x:c r="E48" s="20"/>
      <x:c r="F48" s="22"/>
    </x:row>
    <x:row r="49">
      <x:c r="D49" s="20"/>
      <x:c r="E49" s="20"/>
      <x:c r="F49" s="22"/>
    </x:row>
    <x:row r="50">
      <x:c r="D50" s="20"/>
      <x:c r="E50" s="20"/>
      <x:c r="F50" s="22"/>
    </x:row>
    <x:row r="51">
      <x:c r="D51" s="20"/>
      <x:c r="E51" s="20"/>
      <x:c r="F51" s="22"/>
    </x:row>
    <x:row r="52">
      <x:c r="D52" s="20"/>
      <x:c r="E52" s="20"/>
      <x:c r="F52" s="22"/>
    </x:row>
    <x:row r="53">
      <x:c r="D53" s="20"/>
      <x:c r="E53" s="20"/>
      <x:c r="F53" s="22"/>
    </x:row>
    <x:row r="54">
      <x:c r="D54" s="20"/>
      <x:c r="E54" s="20"/>
      <x:c r="F54" s="22"/>
    </x:row>
    <x:row r="55">
      <x:c r="D55" s="20"/>
      <x:c r="E55" s="20"/>
      <x:c r="F55" s="22"/>
    </x:row>
    <x:row r="56">
      <x:c r="D56" s="20"/>
      <x:c r="E56" s="20"/>
      <x:c r="F56" s="22"/>
    </x:row>
    <x:row r="57">
      <x:c r="D57" s="20"/>
      <x:c r="E57" s="20"/>
      <x:c r="F57" s="22"/>
    </x:row>
    <x:row r="58">
      <x:c r="D58" s="20"/>
      <x:c r="E58" s="20"/>
      <x:c r="F58" s="22"/>
    </x:row>
    <x:row r="59">
      <x:c r="D59" s="20"/>
      <x:c r="E59" s="20"/>
      <x:c r="F59" s="22"/>
    </x:row>
    <x:row r="60">
      <x:c r="D60" s="20"/>
      <x:c r="E60" s="20"/>
      <x:c r="F60" s="22"/>
    </x:row>
    <x:row r="61">
      <x:c r="D61" s="20"/>
      <x:c r="E61" s="20"/>
      <x:c r="F61" s="22"/>
    </x:row>
    <x:row r="62">
      <x:c r="D62" s="20"/>
      <x:c r="E62" s="20"/>
      <x:c r="F62" s="22"/>
    </x:row>
    <x:row r="63">
      <x:c r="D63" s="20"/>
      <x:c r="E63" s="20"/>
      <x:c r="F63" s="22"/>
    </x:row>
    <x:row r="64">
      <x:c r="D64" s="20"/>
      <x:c r="E64" s="20"/>
      <x:c r="F64" s="22"/>
    </x:row>
    <x:row r="65">
      <x:c r="D65" s="20"/>
      <x:c r="E65" s="20"/>
      <x:c r="F65" s="22"/>
    </x:row>
    <x:row r="66">
      <x:c r="D66" s="20"/>
      <x:c r="E66" s="20"/>
      <x:c r="F66" s="22"/>
    </x:row>
    <x:row r="67">
      <x:c r="D67" s="20"/>
      <x:c r="E67" s="20"/>
      <x:c r="F67" s="22"/>
    </x:row>
    <x:row r="68">
      <x:c r="D68" s="20"/>
      <x:c r="E68" s="20"/>
      <x:c r="F68" s="22"/>
    </x:row>
    <x:row r="69">
      <x:c r="D69" s="20"/>
      <x:c r="E69" s="20"/>
      <x:c r="F69" s="22"/>
    </x:row>
    <x:row r="70">
      <x:c r="D70" s="20"/>
      <x:c r="E70" s="20"/>
      <x:c r="F70" s="22"/>
    </x:row>
    <x:row r="71">
      <x:c r="D71" s="20"/>
      <x:c r="E71" s="20"/>
      <x:c r="F71" s="22"/>
    </x:row>
    <x:row r="72">
      <x:c r="D72" s="20"/>
      <x:c r="E72" s="20"/>
      <x:c r="F72" s="22"/>
    </x:row>
    <x:row r="73">
      <x:c r="D73" s="20"/>
      <x:c r="E73" s="20"/>
      <x:c r="F73" s="22"/>
    </x:row>
    <x:row r="74">
      <x:c r="D74" s="20"/>
      <x:c r="E74" s="20"/>
      <x:c r="F74" s="22"/>
    </x:row>
    <x:row r="75">
      <x:c r="D75" s="20"/>
      <x:c r="E75" s="20"/>
      <x:c r="F75" s="22"/>
    </x:row>
    <x:row r="76">
      <x:c r="D76" s="20"/>
      <x:c r="E76" s="20"/>
      <x:c r="F76" s="22"/>
    </x:row>
    <x:row r="77">
      <x:c r="D77" s="20"/>
      <x:c r="E77" s="20"/>
      <x:c r="F77" s="22"/>
    </x:row>
    <x:row r="78">
      <x:c r="D78" s="20"/>
      <x:c r="E78" s="20"/>
      <x:c r="F78" s="22"/>
    </x:row>
    <x:row r="79">
      <x:c r="D79" s="20"/>
      <x:c r="E79" s="20"/>
      <x:c r="F79" s="22"/>
    </x:row>
    <x:row r="80">
      <x:c r="D80" s="20"/>
      <x:c r="E80" s="20"/>
      <x:c r="F80" s="22"/>
    </x:row>
    <x:row r="81">
      <x:c r="D81" s="20"/>
      <x:c r="E81" s="20"/>
      <x:c r="F81" s="22"/>
    </x:row>
    <x:row r="82">
      <x:c r="D82" s="20"/>
      <x:c r="E82" s="20"/>
      <x:c r="F82" s="22"/>
    </x:row>
    <x:row r="83">
      <x:c r="D83" s="20"/>
      <x:c r="E83" s="20"/>
      <x:c r="F83" s="22"/>
    </x:row>
    <x:row r="84">
      <x:c r="D84" s="20"/>
      <x:c r="E84" s="20"/>
      <x:c r="F84" s="22"/>
    </x:row>
    <x:row r="85">
      <x:c r="D85" s="20"/>
      <x:c r="E85" s="20"/>
      <x:c r="F85" s="22"/>
    </x:row>
    <x:row r="86">
      <x:c r="D86" s="20"/>
      <x:c r="E86" s="20"/>
      <x:c r="F86" s="22"/>
    </x:row>
    <x:row r="87">
      <x:c r="D87" s="20"/>
      <x:c r="E87" s="20"/>
      <x:c r="F87" s="22"/>
    </x:row>
    <x:row r="88">
      <x:c r="D88" s="20"/>
      <x:c r="E88" s="20"/>
      <x:c r="F88" s="22"/>
    </x:row>
    <x:row r="89">
      <x:c r="D89" s="20"/>
      <x:c r="E89" s="20"/>
      <x:c r="F89" s="22"/>
    </x:row>
    <x:row r="90">
      <x:c r="D90" s="20"/>
      <x:c r="E90" s="20"/>
      <x:c r="F90" s="22"/>
    </x:row>
    <x:row r="91">
      <x:c r="D91" s="20"/>
      <x:c r="E91" s="20"/>
      <x:c r="F91" s="22"/>
    </x:row>
    <x:row r="92">
      <x:c r="D92" s="20"/>
      <x:c r="E92" s="20"/>
      <x:c r="F92" s="22"/>
    </x:row>
    <x:row r="93">
      <x:c r="D93" s="20"/>
      <x:c r="E93" s="20"/>
      <x:c r="F93" s="22"/>
    </x:row>
    <x:row r="94">
      <x:c r="D94" s="20"/>
      <x:c r="E94" s="20"/>
      <x:c r="F94" s="22"/>
    </x:row>
    <x:row r="95">
      <x:c r="D95" s="20"/>
      <x:c r="E95" s="20"/>
      <x:c r="F95" s="22"/>
    </x:row>
    <x:row r="96">
      <x:c r="D96" s="20"/>
      <x:c r="E96" s="20"/>
      <x:c r="F96" s="22"/>
    </x:row>
    <x:row r="97">
      <x:c r="D97" s="20"/>
      <x:c r="E97" s="20"/>
      <x:c r="F97" s="22"/>
    </x:row>
    <x:row r="98">
      <x:c r="D98" s="20"/>
      <x:c r="E98" s="20"/>
      <x:c r="F98" s="22"/>
    </x:row>
    <x:row r="99">
      <x:c r="D99" s="20"/>
      <x:c r="E99" s="20"/>
      <x:c r="F99" s="22"/>
    </x:row>
    <x:row r="100">
      <x:c r="D100" s="20"/>
      <x:c r="E100" s="20"/>
      <x:c r="F100" s="22"/>
    </x:row>
  </x:sheetData>
  <x:mergeCells>
    <x:mergeCell ref="A1:U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2.75" hidden="0" customWidth="1"/>
    <x:col min="2" max="2" width="21.3799991607666" hidden="0" customWidth="1"/>
    <x:col min="3" max="3" width="10.25" hidden="0" customWidth="1"/>
    <x:col min="4" max="4" width="12.380000114440918" hidden="0" customWidth="1"/>
    <x:col min="5" max="5" width="11.380000114440918" hidden="0" customWidth="1"/>
    <x:col min="6" max="6" width="12.630000114440918" hidden="0" customWidth="1"/>
    <x:col min="7" max="7" width="7.630000114440918" hidden="0" customWidth="1"/>
    <x:col min="8" max="8" width="9" hidden="0" customWidth="1"/>
  </x:cols>
  <x:sheetData>
    <x:row r="1">
      <x:c r="A1" s="5" t="str">
        <x:v>SUIVI DES JALONS</x:v>
      </x:c>
      <x:c r="B1" t="str"/>
      <x:c r="C1" t="str"/>
      <x:c r="D1" t="str"/>
      <x:c r="E1" t="str"/>
      <x:c r="F1" t="str"/>
      <x:c r="G1" t="str"/>
      <x:c r="H1" t="str"/>
    </x:row>
    <x:row r="3">
      <x:c r="A3" s="14" t="str">
        <x:v>ID</x:v>
      </x:c>
      <x:c r="B3" s="14" t="str">
        <x:v>Jalon</x:v>
      </x:c>
      <x:c r="C3" s="14" t="str">
        <x:v>Phase</x:v>
      </x:c>
      <x:c r="D3" s="14" t="str">
        <x:v>Date prévue</x:v>
      </x:c>
      <x:c r="E3" s="14" t="str">
        <x:v>Date réelle</x:v>
      </x:c>
      <x:c r="F3" s="14" t="str">
        <x:v>Responsable</x:v>
      </x:c>
      <x:c r="G3" s="14" t="str">
        <x:v>Statut</x:v>
      </x:c>
      <x:c r="H3" s="14" t="str">
        <x:v>Écart (j)</x:v>
      </x:c>
    </x:row>
    <x:row r="4">
      <x:c r="A4" t="n">
        <x:v>1</x:v>
      </x:c>
      <x:c r="B4" t="str">
        <x:v>Charte projet approuvée</x:v>
      </x:c>
      <x:c r="C4" t="str">
        <x:v>Lancement</x:v>
      </x:c>
      <x:c r="D4" s="20" t="n">
        <x:v>46271</x:v>
      </x:c>
      <x:c r="E4" s="20" t="n">
        <x:v>46271</x:v>
      </x:c>
      <x:c r="F4" t="str">
        <x:v>Julien Martin</x:v>
      </x:c>
      <x:c r="G4" t="str">
        <x:v>Terminé</x:v>
      </x:c>
      <x:c r="H4" t="n">
        <x:f>IF(E4="",TODAY()-D4,E4-D4)</x:f>
        <x:v>0</x:v>
      </x:c>
    </x:row>
    <x:row r="5">
      <x:c r="A5" t="n">
        <x:v>2</x:v>
      </x:c>
      <x:c r="B5" t="str">
        <x:v>Cahier des charges validé</x:v>
      </x:c>
      <x:c r="C5" t="str">
        <x:v>Conception</x:v>
      </x:c>
      <x:c r="D5" s="20" t="n">
        <x:v>46293</x:v>
      </x:c>
      <x:c r="E5" s="20" t="str"/>
      <x:c r="F5" t="str">
        <x:v>Sophie Bernard</x:v>
      </x:c>
      <x:c r="G5" t="str">
        <x:v>En cours</x:v>
      </x:c>
      <x:c r="H5" t="n">
        <x:f>IF(E5="",TODAY()-D5,E5-D5)</x:f>
        <x:v>-95</x:v>
      </x:c>
    </x:row>
    <x:row r="6">
      <x:c r="A6" t="n">
        <x:v>3</x:v>
      </x:c>
      <x:c r="B6" t="str">
        <x:v>Environnement de test prêt</x:v>
      </x:c>
      <x:c r="C6" t="str">
        <x:v>Tests</x:v>
      </x:c>
      <x:c r="D6" s="20" t="n">
        <x:v>46329</x:v>
      </x:c>
      <x:c r="E6" s="20" t="str"/>
      <x:c r="F6" t="str">
        <x:v>Lucas Dubois</x:v>
      </x:c>
      <x:c r="G6" t="str">
        <x:v>À faire</x:v>
      </x:c>
      <x:c r="H6" t="n">
        <x:f>IF(E6="",TODAY()-D6,E6-D6)</x:f>
        <x:v>-131</x:v>
      </x:c>
    </x:row>
    <x:row r="7">
      <x:c r="A7" t="n">
        <x:v>4</x:v>
      </x:c>
      <x:c r="B7" t="str">
        <x:v>Recette utilisateur terminée</x:v>
      </x:c>
      <x:c r="C7" t="str">
        <x:v>Tests</x:v>
      </x:c>
      <x:c r="D7" s="20" t="n">
        <x:v>46344</x:v>
      </x:c>
      <x:c r="E7" s="20" t="str"/>
      <x:c r="F7" t="str">
        <x:v>Emma Laurent</x:v>
      </x:c>
      <x:c r="G7" t="str">
        <x:v>À faire</x:v>
      </x:c>
      <x:c r="H7" t="n">
        <x:f>IF(E7="",TODAY()-D7,E7-D7)</x:f>
        <x:v>-146</x:v>
      </x:c>
    </x:row>
    <x:row r="8">
      <x:c r="A8" t="n">
        <x:v>5</x:v>
      </x:c>
      <x:c r="B8" t="str">
        <x:v>Go-live ERP</x:v>
      </x:c>
      <x:c r="C8" t="str">
        <x:v>Déploiement</x:v>
      </x:c>
      <x:c r="D8" s="20" t="n">
        <x:v>46356</x:v>
      </x:c>
      <x:c r="E8" s="20" t="str"/>
      <x:c r="F8" t="str">
        <x:v>Julien Martin</x:v>
      </x:c>
      <x:c r="G8" t="str">
        <x:v>À faire</x:v>
      </x:c>
      <x:c r="H8" t="n">
        <x:f>IF(E8="",TODAY()-D8,E8-D8)</x:f>
        <x:v>-158</x:v>
      </x:c>
    </x:row>
    <x:row r="9">
      <x:c r="A9" t="n">
        <x:v>6</x:v>
      </x:c>
      <x:c r="B9" t="str">
        <x:v>Clôture projet</x:v>
      </x:c>
      <x:c r="C9" t="str">
        <x:v>Clôture</x:v>
      </x:c>
      <x:c r="D9" s="20" t="n">
        <x:v>46365</x:v>
      </x:c>
      <x:c r="E9" s="20" t="str"/>
      <x:c r="F9" t="str">
        <x:v>Julien Martin</x:v>
      </x:c>
      <x:c r="G9" t="str">
        <x:v>À faire</x:v>
      </x:c>
      <x:c r="H9" t="n">
        <x:f>IF(E9="",TODAY()-D9,E9-D9)</x:f>
        <x:v>-167</x:v>
      </x:c>
    </x:row>
    <x:row r="10">
      <x:c r="D10" s="20"/>
      <x:c r="E10" s="20"/>
    </x:row>
    <x:row r="11">
      <x:c r="D11" s="20"/>
      <x:c r="E11" s="20"/>
    </x:row>
    <x:row r="12">
      <x:c r="D12" s="20"/>
      <x:c r="E12" s="20"/>
    </x:row>
    <x:row r="13">
      <x:c r="D13" s="20"/>
      <x:c r="E13" s="20"/>
    </x:row>
    <x:row r="14">
      <x:c r="D14" s="20"/>
      <x:c r="E14" s="20"/>
    </x:row>
    <x:row r="15">
      <x:c r="D15" s="20"/>
      <x:c r="E15" s="20"/>
    </x:row>
    <x:row r="16">
      <x:c r="D16" s="20"/>
      <x:c r="E16" s="20"/>
    </x:row>
    <x:row r="17">
      <x:c r="D17" s="20"/>
      <x:c r="E17" s="20"/>
    </x:row>
    <x:row r="18">
      <x:c r="D18" s="20"/>
      <x:c r="E18" s="20"/>
    </x:row>
    <x:row r="19">
      <x:c r="D19" s="20"/>
      <x:c r="E19" s="20"/>
    </x:row>
    <x:row r="20">
      <x:c r="D20" s="20"/>
      <x:c r="E20" s="20"/>
    </x:row>
  </x:sheetData>
  <x:mergeCells>
    <x:mergeCell ref="A1:H1"/>
  </x:mergeCells>
  <x:conditionalFormatting sqref="H4:H9">
    <x:cfRule type="cellIs" dxfId="3" priority="1" operator="greaterThan">
      <x:formula>0</x:formula>
    </x:cfRule>
  </x:conditionalFormatting>
  <x:dataValidations count="1">
    <x:dataValidation type="list" sqref="G4:G9">
      <x:formula1>Paramètres!$A$4:$A$8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786d6370bee421a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9.25" hidden="0" customWidth="1"/>
    <x:col min="2" max="2" width="33.5" hidden="0" customWidth="1"/>
    <x:col min="3" max="3" width="15.380000114440918" hidden="0" customWidth="1"/>
    <x:col min="4" max="4" width="12.25" hidden="0" customWidth="1"/>
    <x:col min="5" max="5" width="7.25" hidden="0" customWidth="1"/>
    <x:col min="6" max="6" width="9" hidden="0" customWidth="1"/>
    <x:col min="7" max="7" width="42" hidden="0" customWidth="1"/>
    <x:col min="8" max="8" width="12.630000114440918" hidden="0" customWidth="1"/>
    <x:col min="9" max="9" width="7.630000114440918" hidden="0" customWidth="1"/>
  </x:cols>
  <x:sheetData>
    <x:row r="1">
      <x:c r="A1" s="5" t="str">
        <x:v>REGISTRE DES RISQUES</x:v>
      </x:c>
      <x:c r="B1" t="str"/>
      <x:c r="C1" t="str"/>
      <x:c r="D1" t="str"/>
      <x:c r="E1" t="str"/>
      <x:c r="F1" t="str"/>
      <x:c r="G1" t="str"/>
      <x:c r="H1" t="str"/>
      <x:c r="I1" t="str"/>
    </x:row>
    <x:row r="3">
      <x:c r="A3" s="14" t="str">
        <x:v>ID</x:v>
      </x:c>
      <x:c r="B3" s="14" t="str">
        <x:v>Risque</x:v>
      </x:c>
      <x:c r="C3" s="14" t="str">
        <x:v>Probabilité (1-5)</x:v>
      </x:c>
      <x:c r="D3" s="14" t="str">
        <x:v>Impact (1-5)</x:v>
      </x:c>
      <x:c r="E3" s="14" t="str">
        <x:v>Score</x:v>
      </x:c>
      <x:c r="F3" s="14" t="str">
        <x:v>Criticité</x:v>
      </x:c>
      <x:c r="G3" s="14" t="str">
        <x:v>Plan de mitigation</x:v>
      </x:c>
      <x:c r="H3" s="14" t="str">
        <x:v>Responsable</x:v>
      </x:c>
      <x:c r="I3" s="14" t="str">
        <x:v>Statut</x:v>
      </x:c>
    </x:row>
    <x:row r="4">
      <x:c r="A4" t="n">
        <x:v>1</x:v>
      </x:c>
      <x:c r="B4" t="str">
        <x:v>Retard fournisseur sur l'infrastructure</x:v>
      </x:c>
      <x:c r="C4" t="n">
        <x:v>4</x:v>
      </x:c>
      <x:c r="D4" t="n">
        <x:v>4</x:v>
      </x:c>
      <x:c r="E4" t="n">
        <x:f>C4*D4</x:f>
        <x:v>16</x:v>
      </x:c>
      <x:c r="F4" t="str">
        <x:f>IF(E4&gt;=16,"Critique",IF(E4&gt;=10,"Élevée",IF(E4&gt;=5,"Moyenne","Faible")))</x:f>
        <x:v>Critique</x:v>
      </x:c>
      <x:c r="G4" t="str">
        <x:v>Prévoir un fournisseur alternatif et un stock tampon.</x:v>
      </x:c>
      <x:c r="H4" t="str">
        <x:v>Julien Martin</x:v>
      </x:c>
      <x:c r="I4" t="str">
        <x:v>Ouvert</x:v>
      </x:c>
    </x:row>
    <x:row r="5">
      <x:c r="A5" t="n">
        <x:v>2</x:v>
      </x:c>
      <x:c r="B5" t="str">
        <x:v>Qualité insuffisante des données historiques</x:v>
      </x:c>
      <x:c r="C5" t="n">
        <x:v>3</x:v>
      </x:c>
      <x:c r="D5" t="n">
        <x:v>5</x:v>
      </x:c>
      <x:c r="E5" t="n">
        <x:f>C5*D5</x:f>
        <x:v>15</x:v>
      </x:c>
      <x:c r="F5" t="str">
        <x:f>IF(E5&gt;=16,"Critique",IF(E5&gt;=10,"Élevée",IF(E5&gt;=5,"Moyenne","Faible")))</x:f>
        <x:v>Élevée</x:v>
      </x:c>
      <x:c r="G5" t="str">
        <x:v>Mettre en place un nettoyage et une validation par échantillons.</x:v>
      </x:c>
      <x:c r="H5" t="str">
        <x:v>Sophie Bernard</x:v>
      </x:c>
      <x:c r="I5" t="str">
        <x:v>Ouvert</x:v>
      </x:c>
    </x:row>
    <x:row r="6">
      <x:c r="A6" t="n">
        <x:v>3</x:v>
      </x:c>
      <x:c r="B6" t="str">
        <x:v>Résistance au changement des utilisateurs</x:v>
      </x:c>
      <x:c r="C6" t="n">
        <x:v>4</x:v>
      </x:c>
      <x:c r="D6" t="n">
        <x:v>3</x:v>
      </x:c>
      <x:c r="E6" t="n">
        <x:f>C6*D6</x:f>
        <x:v>12</x:v>
      </x:c>
      <x:c r="F6" t="str">
        <x:f>IF(E6&gt;=16,"Critique",IF(E6&gt;=10,"Élevée",IF(E6&gt;=5,"Moyenne","Faible")))</x:f>
        <x:v>Élevée</x:v>
      </x:c>
      <x:c r="G6" t="str">
        <x:v>Organiser des ateliers, formations et relais internes.</x:v>
      </x:c>
      <x:c r="H6" t="str">
        <x:v>Emma Laurent</x:v>
      </x:c>
      <x:c r="I6" t="str">
        <x:v>En cours</x:v>
      </x:c>
    </x:row>
    <x:row r="7">
      <x:c r="A7" t="n">
        <x:v>4</x:v>
      </x:c>
      <x:c r="B7" t="str">
        <x:v>Dépassement du budget de consulting</x:v>
      </x:c>
      <x:c r="C7" t="n">
        <x:v>2</x:v>
      </x:c>
      <x:c r="D7" t="n">
        <x:v>4</x:v>
      </x:c>
      <x:c r="E7" t="n">
        <x:f>C7*D7</x:f>
        <x:v>8</x:v>
      </x:c>
      <x:c r="F7" t="str">
        <x:f>IF(E7&gt;=16,"Critique",IF(E7&gt;=10,"Élevée",IF(E7&gt;=5,"Moyenne","Faible")))</x:f>
        <x:v>Moyenne</x:v>
      </x:c>
      <x:c r="G7" t="str">
        <x:v>Suivre les consommations chaque semaine et prioriser les livrables.</x:v>
      </x:c>
      <x:c r="H7" t="str">
        <x:v>Julien Martin</x:v>
      </x:c>
      <x:c r="I7" t="str">
        <x:v>Surveillé</x:v>
      </x:c>
    </x:row>
    <x:row r="8">
      <x:c r="A8" t="n">
        <x:v>5</x:v>
      </x:c>
      <x:c r="B8" t="str">
        <x:v>Indisponibilité d'une ressource clé</x:v>
      </x:c>
      <x:c r="C8" t="n">
        <x:v>3</x:v>
      </x:c>
      <x:c r="D8" t="n">
        <x:v>3</x:v>
      </x:c>
      <x:c r="E8" t="n">
        <x:f>C8*D8</x:f>
        <x:v>9</x:v>
      </x:c>
      <x:c r="F8" t="str">
        <x:f>IF(E8&gt;=16,"Critique",IF(E8&gt;=10,"Élevée",IF(E8&gt;=5,"Moyenne","Faible")))</x:f>
        <x:v>Moyenne</x:v>
      </x:c>
      <x:c r="G8" t="str">
        <x:v>Identifier un remplaçant et documenter les procédures critiques.</x:v>
      </x:c>
      <x:c r="H8" t="str">
        <x:v>Lucas Dubois</x:v>
      </x:c>
      <x:c r="I8" t="str">
        <x:v>Surveillé</x:v>
      </x:c>
    </x:row>
  </x:sheetData>
  <x:mergeCells>
    <x:mergeCell ref="A1:I1"/>
  </x:mergeCells>
  <x:conditionalFormatting sqref="E4:E8">
    <x:cfRule type="colorScale" priority="1">
      <x:colorScale>
        <x:cfvo type="min"/>
        <x:cfvo type="percentile" val="50"/>
        <x:cfvo type="max"/>
        <x:color rgb="FFDCFCE7"/>
        <x:color rgb="FFFEF3C7"/>
        <x:color rgb="FFFECACA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06f003733da74c09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33.75" hidden="0" customWidth="1"/>
    <x:col min="2" max="2" width="12.380000114440918" hidden="0" customWidth="1"/>
    <x:col min="3" max="3" width="18.75" hidden="0" customWidth="1"/>
    <x:col min="4" max="4" width="13.25" hidden="0" customWidth="1"/>
    <x:col min="5" max="5" width="12.630000114440918" hidden="0" customWidth="1"/>
    <x:col min="6" max="6" width="16.8799991607666" hidden="0" customWidth="1"/>
    <x:col min="7" max="7" width="12.880000114440918" hidden="0" customWidth="1"/>
    <x:col min="8" max="8" width="14.630000114440918" hidden="0" customWidth="1"/>
  </x:cols>
  <x:sheetData>
    <x:row r="1">
      <x:c r="A1" s="5" t="str">
        <x:v>GESTION DES RESSOURCES</x:v>
      </x:c>
      <x:c r="B1" t="str"/>
      <x:c r="C1" t="str"/>
      <x:c r="D1" t="str"/>
      <x:c r="E1" t="str"/>
      <x:c r="F1" t="str"/>
      <x:c r="G1" t="str"/>
      <x:c r="H1" t="str"/>
    </x:row>
    <x:row r="3">
      <x:c r="A3" s="14" t="str">
        <x:v>ID</x:v>
      </x:c>
      <x:c r="B3" s="14" t="str">
        <x:v>Nom</x:v>
      </x:c>
      <x:c r="C3" s="14" t="str">
        <x:v>Rôle</x:v>
      </x:c>
      <x:c r="D3" s="14" t="str">
        <x:v>Département</x:v>
      </x:c>
      <x:c r="E3" s="14" t="str">
        <x:v>Disponibilité</x:v>
      </x:c>
      <x:c r="F3" s="14" t="str">
        <x:v>Taux journalier (€)</x:v>
      </x:c>
      <x:c r="G3" s="14" t="str">
        <x:v>Jours alloués</x:v>
      </x:c>
      <x:c r="H3" s="14" t="str">
        <x:v>Coût estimé (€)</x:v>
      </x:c>
    </x:row>
    <x:row r="4">
      <x:c r="A4" t="n">
        <x:v>1</x:v>
      </x:c>
      <x:c r="B4" t="str">
        <x:v>Julien Martin</x:v>
      </x:c>
      <x:c r="C4" t="str">
        <x:v>Chef de projet</x:v>
      </x:c>
      <x:c r="D4" t="str">
        <x:v>PMO</x:v>
      </x:c>
      <x:c r="E4" t="str">
        <x:v>100 %</x:v>
      </x:c>
      <x:c r="F4" s="24" t="n">
        <x:v>650</x:v>
      </x:c>
      <x:c r="G4" s="24" t="n">
        <x:v>45</x:v>
      </x:c>
      <x:c r="H4" s="24" t="n">
        <x:f>F4*G4</x:f>
        <x:v>29250</x:v>
      </x:c>
    </x:row>
    <x:row r="5">
      <x:c r="A5" t="n">
        <x:v>2</x:v>
      </x:c>
      <x:c r="B5" t="str">
        <x:v>Sophie Bernard</x:v>
      </x:c>
      <x:c r="C5" t="str">
        <x:v>Analyste métier</x:v>
      </x:c>
      <x:c r="D5" t="str">
        <x:v>Direction métier</x:v>
      </x:c>
      <x:c r="E5" t="str">
        <x:v>80 %</x:v>
      </x:c>
      <x:c r="F5" s="24" t="n">
        <x:v>520</x:v>
      </x:c>
      <x:c r="G5" s="24" t="n">
        <x:v>38</x:v>
      </x:c>
      <x:c r="H5" s="24" t="n">
        <x:f>F5*G5</x:f>
        <x:v>19760</x:v>
      </x:c>
    </x:row>
    <x:row r="6">
      <x:c r="A6" t="n">
        <x:v>3</x:v>
      </x:c>
      <x:c r="B6" t="str">
        <x:v>Lucas Dubois</x:v>
      </x:c>
      <x:c r="C6" t="str">
        <x:v>Architecte solution</x:v>
      </x:c>
      <x:c r="D6" t="str">
        <x:v>DSI</x:v>
      </x:c>
      <x:c r="E6" t="str">
        <x:v>90 %</x:v>
      </x:c>
      <x:c r="F6" s="24" t="n">
        <x:v>700</x:v>
      </x:c>
      <x:c r="G6" s="24" t="n">
        <x:v>32</x:v>
      </x:c>
      <x:c r="H6" s="24" t="n">
        <x:f>F6*G6</x:f>
        <x:v>22400</x:v>
      </x:c>
    </x:row>
    <x:row r="7">
      <x:c r="A7" t="n">
        <x:v>4</x:v>
      </x:c>
      <x:c r="B7" t="str">
        <x:v>Camille Moreau</x:v>
      </x:c>
      <x:c r="C7" t="str">
        <x:v>Consultante ERP</x:v>
      </x:c>
      <x:c r="D7" t="str">
        <x:v>DSI</x:v>
      </x:c>
      <x:c r="E7" t="str">
        <x:v>100 %</x:v>
      </x:c>
      <x:c r="F7" s="24" t="n">
        <x:v>600</x:v>
      </x:c>
      <x:c r="G7" s="24" t="n">
        <x:v>40</x:v>
      </x:c>
      <x:c r="H7" s="24" t="n">
        <x:f>F7*G7</x:f>
        <x:v>24000</x:v>
      </x:c>
    </x:row>
    <x:row r="8">
      <x:c r="A8" t="n">
        <x:v>5</x:v>
      </x:c>
      <x:c r="B8" t="str">
        <x:v>Nicolas Petit</x:v>
      </x:c>
      <x:c r="C8" t="str">
        <x:v>Développeur intégration</x:v>
      </x:c>
      <x:c r="D8" t="str">
        <x:v>IT</x:v>
      </x:c>
      <x:c r="E8" t="str">
        <x:v>70 %</x:v>
      </x:c>
      <x:c r="F8" s="24" t="n">
        <x:v>480</x:v>
      </x:c>
      <x:c r="G8" s="24" t="n">
        <x:v>28</x:v>
      </x:c>
      <x:c r="H8" s="24" t="n">
        <x:f>F8*G8</x:f>
        <x:v>13440</x:v>
      </x:c>
    </x:row>
    <x:row r="9">
      <x:c r="A9" t="n">
        <x:v>6</x:v>
      </x:c>
      <x:c r="B9" t="str">
        <x:v>Emma Laurent</x:v>
      </x:c>
      <x:c r="C9" t="str">
        <x:v>Responsable formation</x:v>
      </x:c>
      <x:c r="D9" t="str">
        <x:v>RH</x:v>
      </x:c>
      <x:c r="E9" t="str">
        <x:v>50 %</x:v>
      </x:c>
      <x:c r="F9" s="24" t="n">
        <x:v>420</x:v>
      </x:c>
      <x:c r="G9" s="24" t="n">
        <x:v>18</x:v>
      </x:c>
      <x:c r="H9" s="24" t="n">
        <x:f>F9*G9</x:f>
        <x:v>7560</x:v>
      </x:c>
    </x:row>
    <x:row r="10">
      <x:c r="F10" s="24"/>
      <x:c r="G10" s="24"/>
      <x:c r="H10" s="24"/>
    </x:row>
    <x:row r="11">
      <x:c r="F11" s="24"/>
      <x:c r="G11" s="24"/>
      <x:c r="H11" s="24"/>
    </x:row>
    <x:row r="12">
      <x:c r="F12" s="24"/>
      <x:c r="G12" s="24"/>
      <x:c r="H12" s="24"/>
    </x:row>
    <x:row r="13">
      <x:c r="F13" s="24"/>
      <x:c r="G13" s="24"/>
      <x:c r="H13" s="24"/>
    </x:row>
    <x:row r="14">
      <x:c r="F14" s="24"/>
      <x:c r="G14" s="24"/>
      <x:c r="H14" s="24"/>
    </x:row>
    <x:row r="15">
      <x:c r="F15" s="24"/>
      <x:c r="G15" s="24"/>
      <x:c r="H15" s="24"/>
    </x:row>
    <x:row r="16">
      <x:c r="F16" s="24"/>
      <x:c r="G16" s="24"/>
      <x:c r="H16" s="24"/>
    </x:row>
    <x:row r="17">
      <x:c r="F17" s="24"/>
      <x:c r="G17" s="24"/>
      <x:c r="H17" s="24"/>
    </x:row>
    <x:row r="18">
      <x:c r="F18" s="24"/>
      <x:c r="G18" s="24"/>
      <x:c r="H18" s="24"/>
    </x:row>
    <x:row r="19">
      <x:c r="F19" s="24"/>
      <x:c r="G19" s="24"/>
      <x:c r="H19" s="24"/>
    </x:row>
    <x:row r="20">
      <x:c r="F20" s="24"/>
      <x:c r="G20" s="24"/>
      <x:c r="H20" s="24"/>
    </x:row>
    <x:row r="21">
      <x:c r="F21" s="24"/>
      <x:c r="G21" s="24"/>
      <x:c r="H21" s="24"/>
    </x:row>
    <x:row r="22">
      <x:c r="F22" s="24"/>
      <x:c r="G22" s="24"/>
      <x:c r="H22" s="24"/>
    </x:row>
    <x:row r="23">
      <x:c r="F23" s="24"/>
      <x:c r="G23" s="24"/>
      <x:c r="H23" s="24"/>
    </x:row>
    <x:row r="24">
      <x:c r="F24" s="24"/>
      <x:c r="G24" s="24"/>
      <x:c r="H24" s="24"/>
    </x:row>
    <x:row r="25">
      <x:c r="F25" s="24"/>
      <x:c r="G25" s="24"/>
      <x:c r="H25" s="24"/>
    </x:row>
    <x:row r="26">
      <x:c r="F26" s="24"/>
      <x:c r="G26" s="24"/>
      <x:c r="H26" s="24"/>
    </x:row>
    <x:row r="27">
      <x:c r="F27" s="24"/>
      <x:c r="G27" s="24"/>
      <x:c r="H27" s="24"/>
    </x:row>
    <x:row r="28">
      <x:c r="F28" s="24"/>
      <x:c r="G28" s="24"/>
      <x:c r="H28" s="24"/>
    </x:row>
    <x:row r="29">
      <x:c r="F29" s="24"/>
      <x:c r="G29" s="24"/>
      <x:c r="H29" s="24"/>
    </x:row>
    <x:row r="30">
      <x:c r="F30" s="24"/>
      <x:c r="G30" s="24"/>
      <x:c r="H30" s="24"/>
    </x:row>
    <x:row r="31">
      <x:c r="F31" s="24"/>
      <x:c r="G31" s="24"/>
      <x:c r="H31" s="24"/>
    </x:row>
    <x:row r="32">
      <x:c r="F32" s="24"/>
      <x:c r="G32" s="24"/>
      <x:c r="H32" s="24"/>
    </x:row>
    <x:row r="33">
      <x:c r="F33" s="24"/>
      <x:c r="G33" s="24"/>
      <x:c r="H33" s="24"/>
    </x:row>
    <x:row r="34">
      <x:c r="F34" s="24"/>
      <x:c r="G34" s="24"/>
      <x:c r="H34" s="24"/>
    </x:row>
    <x:row r="35">
      <x:c r="F35" s="24"/>
      <x:c r="G35" s="24"/>
      <x:c r="H35" s="24"/>
    </x:row>
    <x:row r="36">
      <x:c r="F36" s="24"/>
      <x:c r="G36" s="24"/>
      <x:c r="H36" s="24"/>
    </x:row>
    <x:row r="37">
      <x:c r="F37" s="24"/>
      <x:c r="G37" s="24"/>
      <x:c r="H37" s="24"/>
    </x:row>
    <x:row r="38">
      <x:c r="F38" s="24"/>
      <x:c r="G38" s="24"/>
      <x:c r="H38" s="24"/>
    </x:row>
    <x:row r="39">
      <x:c r="F39" s="24"/>
      <x:c r="G39" s="24"/>
      <x:c r="H39" s="24"/>
    </x:row>
    <x:row r="40">
      <x:c r="F40" s="24"/>
      <x:c r="G40" s="24"/>
      <x:c r="H40" s="24"/>
    </x:row>
    <x:row r="41">
      <x:c r="F41" s="24"/>
      <x:c r="G41" s="24"/>
      <x:c r="H41" s="24"/>
    </x:row>
    <x:row r="42">
      <x:c r="F42" s="24"/>
      <x:c r="G42" s="24"/>
      <x:c r="H42" s="24"/>
    </x:row>
    <x:row r="43">
      <x:c r="F43" s="24"/>
      <x:c r="G43" s="24"/>
      <x:c r="H43" s="24"/>
    </x:row>
    <x:row r="44">
      <x:c r="F44" s="24"/>
      <x:c r="G44" s="24"/>
      <x:c r="H44" s="24"/>
    </x:row>
    <x:row r="45">
      <x:c r="F45" s="24"/>
      <x:c r="G45" s="24"/>
      <x:c r="H45" s="24"/>
    </x:row>
    <x:row r="46">
      <x:c r="F46" s="24"/>
      <x:c r="G46" s="24"/>
      <x:c r="H46" s="24"/>
    </x:row>
    <x:row r="47">
      <x:c r="F47" s="24"/>
      <x:c r="G47" s="24"/>
      <x:c r="H47" s="24"/>
    </x:row>
    <x:row r="48">
      <x:c r="F48" s="24"/>
      <x:c r="G48" s="24"/>
      <x:c r="H48" s="24"/>
    </x:row>
    <x:row r="49">
      <x:c r="F49" s="24"/>
      <x:c r="G49" s="24"/>
      <x:c r="H49" s="24"/>
    </x:row>
    <x:row r="50">
      <x:c r="F50" s="24"/>
      <x:c r="G50" s="24"/>
      <x:c r="H50" s="24"/>
    </x:row>
    <x:row r="51">
      <x:c r="F51" s="24"/>
      <x:c r="G51" s="24"/>
      <x:c r="H51" s="24"/>
    </x:row>
    <x:row r="52">
      <x:c r="F52" s="24"/>
      <x:c r="G52" s="24"/>
      <x:c r="H52" s="24"/>
    </x:row>
    <x:row r="53">
      <x:c r="F53" s="24"/>
      <x:c r="G53" s="24"/>
      <x:c r="H53" s="24"/>
    </x:row>
    <x:row r="54">
      <x:c r="F54" s="24"/>
      <x:c r="G54" s="24"/>
      <x:c r="H54" s="24"/>
    </x:row>
    <x:row r="55">
      <x:c r="F55" s="24"/>
      <x:c r="G55" s="24"/>
      <x:c r="H55" s="24"/>
    </x:row>
    <x:row r="56">
      <x:c r="F56" s="24"/>
      <x:c r="G56" s="24"/>
      <x:c r="H56" s="24"/>
    </x:row>
    <x:row r="57">
      <x:c r="F57" s="24"/>
      <x:c r="G57" s="24"/>
      <x:c r="H57" s="24"/>
    </x:row>
    <x:row r="58">
      <x:c r="F58" s="24"/>
      <x:c r="G58" s="24"/>
      <x:c r="H58" s="24"/>
    </x:row>
    <x:row r="59">
      <x:c r="F59" s="24"/>
      <x:c r="G59" s="24"/>
      <x:c r="H59" s="24"/>
    </x:row>
    <x:row r="60">
      <x:c r="F60" s="24"/>
      <x:c r="G60" s="24"/>
      <x:c r="H60" s="24"/>
    </x:row>
    <x:row r="61">
      <x:c r="F61" s="24"/>
      <x:c r="G61" s="24"/>
      <x:c r="H61" s="24"/>
    </x:row>
    <x:row r="62">
      <x:c r="F62" s="24"/>
      <x:c r="G62" s="24"/>
      <x:c r="H62" s="24"/>
    </x:row>
    <x:row r="63">
      <x:c r="F63" s="24"/>
      <x:c r="G63" s="24"/>
      <x:c r="H63" s="24"/>
    </x:row>
    <x:row r="64">
      <x:c r="F64" s="24"/>
      <x:c r="G64" s="24"/>
      <x:c r="H64" s="24"/>
    </x:row>
    <x:row r="65">
      <x:c r="F65" s="24"/>
      <x:c r="G65" s="24"/>
      <x:c r="H65" s="24"/>
    </x:row>
    <x:row r="66">
      <x:c r="F66" s="24"/>
      <x:c r="G66" s="24"/>
      <x:c r="H66" s="24"/>
    </x:row>
    <x:row r="67">
      <x:c r="F67" s="24"/>
      <x:c r="G67" s="24"/>
      <x:c r="H67" s="24"/>
    </x:row>
    <x:row r="68">
      <x:c r="F68" s="24"/>
      <x:c r="G68" s="24"/>
      <x:c r="H68" s="24"/>
    </x:row>
    <x:row r="69">
      <x:c r="F69" s="24"/>
      <x:c r="G69" s="24"/>
      <x:c r="H69" s="24"/>
    </x:row>
    <x:row r="70">
      <x:c r="F70" s="24"/>
      <x:c r="G70" s="24"/>
      <x:c r="H70" s="24"/>
    </x:row>
    <x:row r="71">
      <x:c r="F71" s="24"/>
      <x:c r="G71" s="24"/>
      <x:c r="H71" s="24"/>
    </x:row>
    <x:row r="72">
      <x:c r="F72" s="24"/>
      <x:c r="G72" s="24"/>
      <x:c r="H72" s="24"/>
    </x:row>
    <x:row r="73">
      <x:c r="F73" s="24"/>
      <x:c r="G73" s="24"/>
      <x:c r="H73" s="24"/>
    </x:row>
    <x:row r="74">
      <x:c r="F74" s="24"/>
      <x:c r="G74" s="24"/>
      <x:c r="H74" s="24"/>
    </x:row>
    <x:row r="75">
      <x:c r="F75" s="24"/>
      <x:c r="G75" s="24"/>
      <x:c r="H75" s="24"/>
    </x:row>
    <x:row r="76">
      <x:c r="F76" s="24"/>
      <x:c r="G76" s="24"/>
      <x:c r="H76" s="24"/>
    </x:row>
    <x:row r="77">
      <x:c r="F77" s="24"/>
      <x:c r="G77" s="24"/>
      <x:c r="H77" s="24"/>
    </x:row>
    <x:row r="78">
      <x:c r="F78" s="24"/>
      <x:c r="G78" s="24"/>
      <x:c r="H78" s="24"/>
    </x:row>
    <x:row r="79">
      <x:c r="F79" s="24"/>
      <x:c r="G79" s="24"/>
      <x:c r="H79" s="24"/>
    </x:row>
    <x:row r="80">
      <x:c r="F80" s="24"/>
      <x:c r="G80" s="24"/>
      <x:c r="H80" s="24"/>
    </x:row>
    <x:row r="81">
      <x:c r="F81" s="24"/>
      <x:c r="G81" s="24"/>
      <x:c r="H81" s="24"/>
    </x:row>
    <x:row r="82">
      <x:c r="F82" s="24"/>
      <x:c r="G82" s="24"/>
      <x:c r="H82" s="24"/>
    </x:row>
    <x:row r="83">
      <x:c r="F83" s="24"/>
      <x:c r="G83" s="24"/>
      <x:c r="H83" s="24"/>
    </x:row>
    <x:row r="84">
      <x:c r="F84" s="24"/>
      <x:c r="G84" s="24"/>
      <x:c r="H84" s="24"/>
    </x:row>
    <x:row r="85">
      <x:c r="F85" s="24"/>
      <x:c r="G85" s="24"/>
      <x:c r="H85" s="24"/>
    </x:row>
    <x:row r="86">
      <x:c r="F86" s="24"/>
      <x:c r="G86" s="24"/>
      <x:c r="H86" s="24"/>
    </x:row>
    <x:row r="87">
      <x:c r="F87" s="24"/>
      <x:c r="G87" s="24"/>
      <x:c r="H87" s="24"/>
    </x:row>
    <x:row r="88">
      <x:c r="F88" s="24"/>
      <x:c r="G88" s="24"/>
      <x:c r="H88" s="24"/>
    </x:row>
    <x:row r="89">
      <x:c r="F89" s="24"/>
      <x:c r="G89" s="24"/>
      <x:c r="H89" s="24"/>
    </x:row>
    <x:row r="90">
      <x:c r="F90" s="24"/>
      <x:c r="G90" s="24"/>
      <x:c r="H90" s="24"/>
    </x:row>
    <x:row r="91">
      <x:c r="F91" s="24"/>
      <x:c r="G91" s="24"/>
      <x:c r="H91" s="24"/>
    </x:row>
    <x:row r="92">
      <x:c r="F92" s="24"/>
      <x:c r="G92" s="24"/>
      <x:c r="H92" s="24"/>
    </x:row>
    <x:row r="93">
      <x:c r="F93" s="24"/>
      <x:c r="G93" s="24"/>
      <x:c r="H93" s="24"/>
    </x:row>
    <x:row r="94">
      <x:c r="F94" s="24"/>
      <x:c r="G94" s="24"/>
      <x:c r="H94" s="24"/>
    </x:row>
    <x:row r="95">
      <x:c r="F95" s="24"/>
      <x:c r="G95" s="24"/>
      <x:c r="H95" s="24"/>
    </x:row>
    <x:row r="96">
      <x:c r="F96" s="24"/>
      <x:c r="G96" s="24"/>
      <x:c r="H96" s="24"/>
    </x:row>
    <x:row r="97">
      <x:c r="F97" s="24"/>
      <x:c r="G97" s="24"/>
      <x:c r="H97" s="24"/>
    </x:row>
    <x:row r="98">
      <x:c r="F98" s="24"/>
      <x:c r="G98" s="24"/>
      <x:c r="H98" s="24"/>
    </x:row>
    <x:row r="99">
      <x:c r="F99" s="24"/>
      <x:c r="G99" s="24"/>
      <x:c r="H99" s="24"/>
    </x:row>
    <x:row r="100">
      <x:c r="F100" s="24"/>
      <x:c r="G100" s="24"/>
      <x:c r="H100" s="24"/>
    </x:row>
  </x:sheetData>
  <x:mergeCells>
    <x:mergeCell ref="A1:H1"/>
  </x:mergeCells>
  <x:pageMargins left="0.7" right="0.7" top="0.75" bottom="0.75" header="0.3" footer="0.3"/>
  <x:tableParts count="1">
    <x:tablePart xmlns:r="http://schemas.openxmlformats.org/officeDocument/2006/relationships" r:id="R8cf277e49b4e4568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23.8799991607666" hidden="0" customWidth="1"/>
    <x:col min="2" max="2" width="15.75" hidden="0" customWidth="1"/>
    <x:col min="3" max="3" width="12.5" hidden="0" customWidth="1"/>
    <x:col min="4" max="4" width="9.380000114440918" hidden="0" customWidth="1"/>
    <x:col min="5" max="5" width="13.130000114440918" hidden="0" customWidth="1"/>
    <x:col min="6" max="6" width="23.3799991607666" hidden="0" customWidth="1"/>
  </x:cols>
  <x:sheetData>
    <x:row r="1">
      <x:c r="A1" s="5" t="str">
        <x:v>SUIVI BUDGÉTAIRE</x:v>
      </x:c>
      <x:c r="B1" t="str"/>
      <x:c r="C1" t="str"/>
      <x:c r="D1" t="str"/>
      <x:c r="E1" t="str"/>
      <x:c r="F1" t="str"/>
    </x:row>
    <x:row r="3">
      <x:c r="A3" s="14" t="str">
        <x:v>Poste</x:v>
      </x:c>
      <x:c r="B3" s="14" t="str">
        <x:v>Budget prévu (€)</x:v>
      </x:c>
      <x:c r="C3" s="14" t="str">
        <x:v>Coût réel (€)</x:v>
      </x:c>
      <x:c r="D3" s="14" t="str">
        <x:v>Écart (€)</x:v>
      </x:c>
      <x:c r="E3" s="14" t="str">
        <x:v>% consommé</x:v>
      </x:c>
      <x:c r="F3" s="14" t="str">
        <x:v>Commentaires</x:v>
      </x:c>
    </x:row>
    <x:row r="4">
      <x:c r="A4" t="str">
        <x:v>Licences logicielles</x:v>
      </x:c>
      <x:c r="B4" s="24" t="n">
        <x:v>30000</x:v>
      </x:c>
      <x:c r="C4" s="24" t="n">
        <x:v>28500</x:v>
      </x:c>
      <x:c r="D4" s="24" t="n">
        <x:f>B4-C4</x:f>
        <x:v>1500</x:v>
      </x:c>
      <x:c r="E4" s="22" t="n">
        <x:f>IF(B4=0,0,C4/B4)</x:f>
        <x:v>0.95</x:v>
      </x:c>
      <x:c r="F4" t="str">
        <x:v>Renouvellement annuel inclus.</x:v>
      </x:c>
    </x:row>
    <x:row r="5">
      <x:c r="A5" t="str">
        <x:v>Consultants externes</x:v>
      </x:c>
      <x:c r="B5" s="24" t="n">
        <x:v>35000</x:v>
      </x:c>
      <x:c r="C5" s="24" t="n">
        <x:v>21000</x:v>
      </x:c>
      <x:c r="D5" s="24" t="n">
        <x:f>B5-C5</x:f>
        <x:v>14000</x:v>
      </x:c>
      <x:c r="E5" s="22" t="n">
        <x:f>IF(B5=0,0,C5/B5)</x:f>
        <x:v>0.6</x:v>
      </x:c>
      <x:c r="F5" t="str">
        <x:v>Consommation progressive.</x:v>
      </x:c>
    </x:row>
    <x:row r="6">
      <x:c r="A6" t="str">
        <x:v>Infrastructure</x:v>
      </x:c>
      <x:c r="B6" s="24" t="n">
        <x:v>12000</x:v>
      </x:c>
      <x:c r="C6" s="24" t="n">
        <x:v>8300</x:v>
      </x:c>
      <x:c r="D6" s="24" t="n">
        <x:f>B6-C6</x:f>
        <x:v>3700</x:v>
      </x:c>
      <x:c r="E6" s="22" t="n">
        <x:f>IF(B6=0,0,C6/B6)</x:f>
        <x:v>0.6916666666666667</x:v>
      </x:c>
      <x:c r="F6" t="str">
        <x:v>Serveurs et stockage.</x:v>
      </x:c>
    </x:row>
    <x:row r="7">
      <x:c r="A7" t="str">
        <x:v>Formation utilisateurs</x:v>
      </x:c>
      <x:c r="B7" s="24" t="n">
        <x:v>10000</x:v>
      </x:c>
      <x:c r="C7" s="24" t="n">
        <x:v>5750</x:v>
      </x:c>
      <x:c r="D7" s="24" t="n">
        <x:f>B7-C7</x:f>
        <x:v>4250</x:v>
      </x:c>
      <x:c r="E7" s="22" t="n">
        <x:f>IF(B7=0,0,C7/B7)</x:f>
        <x:v>0.575</x:v>
      </x:c>
      <x:c r="F7" t="str">
        <x:v>Sessions en préparation.</x:v>
      </x:c>
    </x:row>
    <x:row r="8">
      <x:c r="A8" t="str">
        <x:v>Support et maintenance</x:v>
      </x:c>
      <x:c r="B8" s="24" t="n">
        <x:v>8000</x:v>
      </x:c>
      <x:c r="C8" s="24" t="n">
        <x:v>2400</x:v>
      </x:c>
      <x:c r="D8" s="24" t="n">
        <x:f>B8-C8</x:f>
        <x:v>5600</x:v>
      </x:c>
      <x:c r="E8" s="22" t="n">
        <x:f>IF(B8=0,0,C8/B8)</x:f>
        <x:v>0.3</x:v>
      </x:c>
      <x:c r="F8" t="str">
        <x:v>Réserve post-déploiement.</x:v>
      </x:c>
    </x:row>
    <x:row r="9">
      <x:c r="A9" t="str">
        <x:v>Imprévus</x:v>
      </x:c>
      <x:c r="B9" s="24" t="n">
        <x:v>5000</x:v>
      </x:c>
      <x:c r="C9" s="24" t="n">
        <x:v>0</x:v>
      </x:c>
      <x:c r="D9" s="24" t="n">
        <x:f>B9-C9</x:f>
        <x:v>5000</x:v>
      </x:c>
      <x:c r="E9" s="22" t="n">
        <x:f>IF(B9=0,0,C9/B9)</x:f>
        <x:v>0</x:v>
      </x:c>
      <x:c r="F9" t="str">
        <x:v>Marge de sécurité.</x:v>
      </x:c>
    </x:row>
    <x:row r="10">
      <x:c r="B10" s="24"/>
      <x:c r="C10" s="24"/>
      <x:c r="D10" s="24"/>
      <x:c r="E10" s="22"/>
    </x:row>
    <x:row r="11">
      <x:c r="A11" s="26" t="str">
        <x:v>TOTAL</x:v>
      </x:c>
      <x:c r="B11" s="28" t="n">
        <x:f>SUM(B4:B9)</x:f>
        <x:v>100000</x:v>
      </x:c>
      <x:c r="C11" s="28" t="n">
        <x:f>SUM(C4:C9)</x:f>
        <x:v>65950</x:v>
      </x:c>
      <x:c r="D11" s="28" t="n">
        <x:f>SUM(D4:D9)</x:f>
        <x:v>34050</x:v>
      </x:c>
      <x:c r="E11" s="30" t="n">
        <x:f>IF(B11=0,0,C11/B11)</x:f>
        <x:v>0.6595</x:v>
      </x:c>
      <x:c r="F11" s="26"/>
    </x:row>
  </x:sheetData>
  <x:mergeCells>
    <x:mergeCell ref="A1:F1"/>
  </x:mergeCells>
  <x:pageMargins left="0.7" right="0.7" top="0.75" bottom="0.75" header="0.3" footer="0.3"/>
  <x:tableParts count="1">
    <x:tablePart xmlns:r="http://schemas.openxmlformats.org/officeDocument/2006/relationships" r:id="R74f220a16b8e410b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</x:cols>
  <x:sheetData>
    <x:row r="1">
      <x:c r="A1" s="5" t="str">
        <x:v>LISTES DE PARAMÈTRES</x:v>
      </x:c>
      <x:c r="B1" t="str"/>
      <x:c r="C1" t="str"/>
      <x:c r="D1" t="str"/>
    </x:row>
    <x:row r="3">
      <x:c r="A3" s="14" t="str">
        <x:v>Statuts</x:v>
      </x:c>
      <x:c r="B3" s="14" t="str">
        <x:v>Priorités</x:v>
      </x:c>
      <x:c r="C3" s="14" t="str">
        <x:v>Phases</x:v>
      </x:c>
      <x:c r="D3" s="14" t="str">
        <x:v>Niveaux de criticité</x:v>
      </x:c>
    </x:row>
    <x:row r="4">
      <x:c r="A4" t="str">
        <x:v>À faire</x:v>
      </x:c>
      <x:c r="B4" t="str">
        <x:v>Faible</x:v>
      </x:c>
      <x:c r="C4" t="str">
        <x:v>Lancement</x:v>
      </x:c>
      <x:c r="D4" t="str">
        <x:v>Faible</x:v>
      </x:c>
    </x:row>
    <x:row r="5">
      <x:c r="A5" t="str">
        <x:v>En cours</x:v>
      </x:c>
      <x:c r="B5" t="str">
        <x:v>Moyenne</x:v>
      </x:c>
      <x:c r="C5" t="str">
        <x:v>Analyse</x:v>
      </x:c>
      <x:c r="D5" t="str">
        <x:v>Moyenne</x:v>
      </x:c>
    </x:row>
    <x:row r="6">
      <x:c r="A6" t="str">
        <x:v>Bloqué</x:v>
      </x:c>
      <x:c r="B6" t="str">
        <x:v>Élevée</x:v>
      </x:c>
      <x:c r="C6" t="str">
        <x:v>Conception</x:v>
      </x:c>
      <x:c r="D6" t="str">
        <x:v>Élevée</x:v>
      </x:c>
    </x:row>
    <x:row r="7">
      <x:c r="A7" t="str">
        <x:v>Terminé</x:v>
      </x:c>
      <x:c r="B7" t="str">
        <x:v>Critique</x:v>
      </x:c>
      <x:c r="C7" t="str">
        <x:v>Développement</x:v>
      </x:c>
      <x:c r="D7" t="str">
        <x:v>Critique</x:v>
      </x:c>
    </x:row>
    <x:row r="8">
      <x:c r="A8" t="str">
        <x:v>Annulé</x:v>
      </x:c>
      <x:c r="B8"/>
      <x:c r="C8" t="str">
        <x:v>Tests</x:v>
      </x:c>
      <x:c r="D8"/>
    </x:row>
    <x:row r="9">
      <x:c r="A9"/>
      <x:c r="B9"/>
      <x:c r="C9" t="str">
        <x:v>Déploiement</x:v>
      </x:c>
      <x:c r="D9"/>
    </x:row>
    <x:row r="10">
      <x:c r="A10"/>
      <x:c r="B10"/>
      <x:c r="C10" t="str">
        <x:v>Clôture</x:v>
      </x:c>
      <x:c r="D10"/>
    </x:row>
  </x:sheetData>
  <x:mergeCells>
    <x:mergeCell ref="A1:D1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80" hidden="0" customWidth="1"/>
  </x:cols>
  <x:sheetData>
    <x:row r="1">
      <x:c r="A1" s="5" t="str">
        <x:v>GUIDE D'UTILISATION — MODÈLE PMP EXCEL</x:v>
      </x:c>
      <x:c r="B1" t="str"/>
      <x:c r="C1" t="str"/>
      <x:c r="D1" t="str"/>
      <x:c r="E1" t="str"/>
      <x:c r="F1" t="str"/>
    </x:row>
    <x:row r="3">
      <x:c r="A3" s="11" t="str">
        <x:v>1. Tableau de Bord</x:v>
      </x:c>
      <x:c r="B3" s="53" t="str">
        <x:v>Consultez les indicateurs clés : avancement, budget, risques et tâches terminées.</x:v>
      </x:c>
    </x:row>
    <x:row r="4">
      <x:c r="A4" s="11" t="str">
        <x:v>2. Plan du Projet</x:v>
      </x:c>
      <x:c r="B4" s="53" t="str">
        <x:v>Ajoutez vos tâches, responsables, dates, statuts et pourcentages d'avancement.</x:v>
      </x:c>
    </x:row>
    <x:row r="5">
      <x:c r="A5" s="11" t="str">
        <x:v>3. Gantt</x:v>
      </x:c>
      <x:c r="B5" s="53" t="str">
        <x:v>Visualisez le calendrier du projet semaine par semaine grâce aux barres automatiques.</x:v>
      </x:c>
    </x:row>
    <x:row r="6">
      <x:c r="A6" s="11" t="str">
        <x:v>4. Jalons</x:v>
      </x:c>
      <x:c r="B6" s="53" t="str">
        <x:v>Suivez les dates prévues, les dates réelles et les retards éventuels.</x:v>
      </x:c>
    </x:row>
    <x:row r="7">
      <x:c r="A7" s="11" t="str">
        <x:v>5. Risques</x:v>
      </x:c>
      <x:c r="B7" s="53" t="str">
        <x:v>Évaluez chaque risque avec une probabilité et un impact de 1 à 5.</x:v>
      </x:c>
    </x:row>
    <x:row r="8">
      <x:c r="A8" s="11" t="str">
        <x:v>6. Ressources</x:v>
      </x:c>
      <x:c r="B8" s="53" t="str">
        <x:v>Suivez les rôles, disponibilités, taux journaliers et coûts estimés.</x:v>
      </x:c>
    </x:row>
    <x:row r="9">
      <x:c r="A9" s="11" t="str">
        <x:v>7. Budget</x:v>
      </x:c>
      <x:c r="B9" s="53" t="str">
        <x:v>Comparez le budget prévu avec les coûts réels et contrôlez les écarts.</x:v>
      </x:c>
    </x:row>
    <x:row r="10">
      <x:c r="A10" s="11" t="str">
        <x:v>8. Paramètres</x:v>
      </x:c>
      <x:c r="B10" s="53" t="str">
        <x:v>Modifiez les listes de statuts, priorités, phases et niveaux de criticité si nécessaire.</x:v>
      </x:c>
    </x:row>
  </x:sheetData>
  <x:mergeCells>
    <x:mergeCell ref="A1:F1"/>
  </x:mergeCells>
  <x:pageMargins left="0.7" right="0.7" top="0.75" bottom="0.75" header="0.3" footer="0.3"/>
</x:worksheet>
</file>